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sigmaonline.sharepoint.com/teams/Sigma-CentralExternalCommunication/Documentos compartidos/Reportes Trimestrales/11 - 3Q24/Reporte/Documentos Finales/"/>
    </mc:Choice>
  </mc:AlternateContent>
  <xr:revisionPtr revIDLastSave="2" documentId="8_{A22BDBE9-044F-4E40-8600-F373E2C7ADE7}" xr6:coauthVersionLast="47" xr6:coauthVersionMax="47" xr10:uidLastSave="{5810D1B7-1725-4F6A-8CA2-31096AE84DDE}"/>
  <bookViews>
    <workbookView xWindow="-110" yWindow="-110" windowWidth="19420" windowHeight="11500" tabRatio="833" activeTab="2" xr2:uid="{8EFC3594-C217-44AD-A561-674364256601}"/>
  </bookViews>
  <sheets>
    <sheet name="BG Trim ESP" sheetId="1" r:id="rId1"/>
    <sheet name="ER Trim ESP" sheetId="3" r:id="rId2"/>
    <sheet name="FE Trim ESP" sheetId="5" r:id="rId3"/>
    <sheet name="Sheet1" sheetId="11" state="hidden" r:id="rId4"/>
  </sheets>
  <definedNames>
    <definedName name="_xlnm._FilterDatabase" localSheetId="0" hidden="1">'BG Trim ESP'!$C$4:$D$79</definedName>
    <definedName name="_xlnm.Print_Area" localSheetId="0">'BG Trim ESP'!$C$1:$K$79</definedName>
    <definedName name="_xlnm.Print_Area" localSheetId="1">'ER Trim ESP'!$B$1:$N$35</definedName>
    <definedName name="_xlnm.Print_Area" localSheetId="2">'FE Trim ESP'!$B$1:$N$50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 i="5" l="1"/>
  <c r="Q8" i="5"/>
  <c r="H40" i="11"/>
  <c r="H38" i="11"/>
  <c r="J34" i="11"/>
  <c r="J33" i="11"/>
  <c r="P41" i="11"/>
  <c r="P40" i="11"/>
  <c r="P39" i="11"/>
  <c r="P38" i="11"/>
  <c r="P36" i="11"/>
  <c r="P35" i="11"/>
  <c r="P34" i="11"/>
  <c r="P33" i="11"/>
  <c r="P32" i="11"/>
  <c r="P31" i="11"/>
  <c r="P28" i="11"/>
  <c r="P26" i="11"/>
  <c r="P25" i="11"/>
  <c r="P24" i="11"/>
  <c r="P23" i="11"/>
  <c r="P22" i="11"/>
  <c r="P21" i="11"/>
  <c r="P18" i="11"/>
  <c r="P16" i="11"/>
  <c r="P15" i="11"/>
  <c r="P14" i="11"/>
  <c r="P13" i="11"/>
  <c r="P12" i="11"/>
  <c r="P11" i="11"/>
  <c r="P10" i="11"/>
  <c r="P9" i="11"/>
  <c r="P8" i="11"/>
  <c r="P7" i="11"/>
  <c r="P6" i="11"/>
  <c r="P5" i="11"/>
  <c r="I41" i="11"/>
  <c r="I40" i="11"/>
  <c r="I39" i="11"/>
  <c r="I38" i="11"/>
  <c r="I36" i="11"/>
  <c r="I35" i="11"/>
  <c r="I34" i="11"/>
  <c r="I33" i="11"/>
  <c r="I32" i="11"/>
  <c r="I31" i="11"/>
  <c r="I28" i="11"/>
  <c r="I26" i="11"/>
  <c r="I25" i="11"/>
  <c r="I24" i="11"/>
  <c r="I23" i="11"/>
  <c r="I22" i="11"/>
  <c r="I21" i="11"/>
  <c r="I18" i="11"/>
  <c r="I16" i="11"/>
  <c r="I15" i="11"/>
  <c r="I14" i="11"/>
  <c r="I13" i="11"/>
  <c r="I12" i="11"/>
  <c r="I11" i="11"/>
  <c r="I10" i="11"/>
  <c r="I9" i="11"/>
  <c r="I8" i="11"/>
  <c r="I7" i="11"/>
  <c r="I6" i="11"/>
  <c r="I5" i="11"/>
  <c r="H3" i="5"/>
</calcChain>
</file>

<file path=xl/sharedStrings.xml><?xml version="1.0" encoding="utf-8"?>
<sst xmlns="http://schemas.openxmlformats.org/spreadsheetml/2006/main" count="221" uniqueCount="128">
  <si>
    <t xml:space="preserve">Sigma Alimentos, S.A. de C.V. y Subsidiarias </t>
  </si>
  <si>
    <t>ESTADO DE SITUACIÓN FINANCIERA</t>
  </si>
  <si>
    <t>Información en miles</t>
  </si>
  <si>
    <t>(miles de pesos)</t>
  </si>
  <si>
    <t>Var.</t>
  </si>
  <si>
    <t>(miles de dólares)</t>
  </si>
  <si>
    <t>($)</t>
  </si>
  <si>
    <t>(%)</t>
  </si>
  <si>
    <t>ACTIVO</t>
  </si>
  <si>
    <t>ACTIVO CIRCULANTE:</t>
  </si>
  <si>
    <t>Efectivo y equivalentes de efectivo</t>
  </si>
  <si>
    <t>Efectivo restringido</t>
  </si>
  <si>
    <t>Clientes y otras cuentas por cobrar, neto</t>
  </si>
  <si>
    <t>Impuestos sobre la renta por recuperar</t>
  </si>
  <si>
    <t>Inventarios</t>
  </si>
  <si>
    <t>Otros activos circulantes</t>
  </si>
  <si>
    <t>Instrumentos financieros derivados</t>
  </si>
  <si>
    <t>ACTIVO NO CIRCULANTE:</t>
  </si>
  <si>
    <t>Propiedad, planta y equipo, neto</t>
  </si>
  <si>
    <t>Activos intangibles, neto</t>
  </si>
  <si>
    <t>Crédito mercantil</t>
  </si>
  <si>
    <t>Impuestos diferidos a la utilidad</t>
  </si>
  <si>
    <t>Inversiones en asociadas y negocios conjuntos</t>
  </si>
  <si>
    <t>Otros activos no circulantes</t>
  </si>
  <si>
    <t>Total activo no circulante</t>
  </si>
  <si>
    <t>Total activo</t>
  </si>
  <si>
    <t>PASIVO Y CAPITAL CONTABLE</t>
  </si>
  <si>
    <t>Deuda circulante</t>
  </si>
  <si>
    <t>Impuesto a la utilidad por pagar</t>
  </si>
  <si>
    <t>Provisiones</t>
  </si>
  <si>
    <t>Otros pasivos circulantes</t>
  </si>
  <si>
    <t>PASIVO NO CIRCULANTE:</t>
  </si>
  <si>
    <t>Deuda a largo plazo</t>
  </si>
  <si>
    <t>Documentos por pagar</t>
  </si>
  <si>
    <t>Beneficios a empleados</t>
  </si>
  <si>
    <t>Provisiones largo plazo</t>
  </si>
  <si>
    <t>Impuestos sobre la renta por pagar</t>
  </si>
  <si>
    <t>Otros pasivos no circulantes</t>
  </si>
  <si>
    <t>Total pasivo</t>
  </si>
  <si>
    <t>CAPITAL CONTABLE:</t>
  </si>
  <si>
    <t>Capital social</t>
  </si>
  <si>
    <t>Prima en venta de acciones</t>
  </si>
  <si>
    <t>Capital contribuido</t>
  </si>
  <si>
    <t>Capital ganado</t>
  </si>
  <si>
    <t>Total capital contable</t>
  </si>
  <si>
    <t>Total capital contable de la participación controladora:</t>
  </si>
  <si>
    <t>Total capital contable de la participación no controladora:</t>
  </si>
  <si>
    <t>Total pasivo y capital contable</t>
  </si>
  <si>
    <t>ESTADO DE RESULTADOS</t>
  </si>
  <si>
    <t xml:space="preserve">Información en miles </t>
  </si>
  <si>
    <t>Ventas netas</t>
  </si>
  <si>
    <t>Costo de ventas</t>
  </si>
  <si>
    <t>Utilidad bruta</t>
  </si>
  <si>
    <t>Gastos de venta</t>
  </si>
  <si>
    <t>Gastos de administración</t>
  </si>
  <si>
    <t>Otros ingresos (gastos), neto</t>
  </si>
  <si>
    <t>Utilidad de operación</t>
  </si>
  <si>
    <t>Ingresos financieros</t>
  </si>
  <si>
    <t>Gastos financieros</t>
  </si>
  <si>
    <t>Ganancia (pérdida) cambiaria, neta</t>
  </si>
  <si>
    <t>Participación en utilidad (pérdida) de asociadas</t>
  </si>
  <si>
    <t>Utilidad antes de impuestos</t>
  </si>
  <si>
    <t>Provisión para impuestos a la utilidad</t>
  </si>
  <si>
    <t>Utilidad neta consolidada</t>
  </si>
  <si>
    <t>Utilidad (perdida) atribulble a:</t>
  </si>
  <si>
    <t>Participación de la controladora</t>
  </si>
  <si>
    <t>Participación no controladora</t>
  </si>
  <si>
    <t>ESTADO DE FLUJO DE EFECTIVO</t>
  </si>
  <si>
    <t>FLUJO DE EFECTIVO DE ACTIVIDADES DE OPERACIÓN</t>
  </si>
  <si>
    <t>Utilidad (pérdida) antes de impuestos a la utilidad</t>
  </si>
  <si>
    <t>Depreciación y amortización</t>
  </si>
  <si>
    <t>Deterioro de Activos fijos e intangibles</t>
  </si>
  <si>
    <t>Costos relacionados con prima de antigüedad y plan de pensiones</t>
  </si>
  <si>
    <t>Utilidad en venta de propiedad, planta y equipo</t>
  </si>
  <si>
    <t>Costo financiero, neto</t>
  </si>
  <si>
    <t>Fluctuación cambiaria, neta</t>
  </si>
  <si>
    <t>(Aumento) disminución en clientes y otras cuentas por cobrar</t>
  </si>
  <si>
    <t>(Aumento) disminución en inventarios</t>
  </si>
  <si>
    <t>Aumento (disminución) en proveedores y otras cuentas por pagar</t>
  </si>
  <si>
    <t>Impuestos a la utilidad pagados</t>
  </si>
  <si>
    <t>Otros gastos operativos</t>
  </si>
  <si>
    <t>Flujos netos de efectivo de actividades de operación</t>
  </si>
  <si>
    <t>FLUJO DE EFECTIVO DE ACTIVIDADES DE INVERSIÓN</t>
  </si>
  <si>
    <t>Adquisiciones de negocios neto del efectivo adquirido</t>
  </si>
  <si>
    <t>Intereses cobrados</t>
  </si>
  <si>
    <t>Flujo en adquisición de activos intangibles</t>
  </si>
  <si>
    <t>Adquisiciones de propiedad, planta y equipo</t>
  </si>
  <si>
    <t>Flujo por ventas de propiedad, planta y equipo</t>
  </si>
  <si>
    <t>Efectivo restringido y otros activos</t>
  </si>
  <si>
    <t>Flujos netos de efectivo de actividades de inversión</t>
  </si>
  <si>
    <t>FLUJO DE EFECTIVO DE ACTIVIDADES DE FINANCIAMIENTO</t>
  </si>
  <si>
    <t>Entrada por préstamos y deuda</t>
  </si>
  <si>
    <t>Pago de deuda y préstamos bancarios</t>
  </si>
  <si>
    <t>Arrendamientos Financieros</t>
  </si>
  <si>
    <t>Intereses Pagados</t>
  </si>
  <si>
    <t>Dividendos pagados</t>
  </si>
  <si>
    <t>Flujos netos de efectivo de actividades de financiamiento</t>
  </si>
  <si>
    <t>Aumento neto en efectivo y equivalentes de efectivo</t>
  </si>
  <si>
    <t>Fluctuación cambiaria del efectivo y equivalentes de efectivo</t>
  </si>
  <si>
    <t>Efectivo y equivalentes de efectivo al principio del periodo</t>
  </si>
  <si>
    <t>Efectivo y equivalentes de efectivo del periodo</t>
  </si>
  <si>
    <t>Intereses devengados por pagar</t>
  </si>
  <si>
    <t>Derecho de uso por arrendamiento, neto</t>
  </si>
  <si>
    <t>Pasivo por arrendamientos</t>
  </si>
  <si>
    <t>Convertido a dólares para conveniencia del lector, usando el tipo de cambio promedio publicado por el Banco de México para pago de obligaciones denominadas en dólares para cada mes comprendido en el trimestre.</t>
  </si>
  <si>
    <t>PASIVO CIRCULANTE:</t>
  </si>
  <si>
    <t>IV Trim 21</t>
  </si>
  <si>
    <t>Proveedores y Otras cuentas por pagar</t>
  </si>
  <si>
    <t>I Trim</t>
  </si>
  <si>
    <t>II Trim</t>
  </si>
  <si>
    <t>III Trim</t>
  </si>
  <si>
    <t>YTD</t>
  </si>
  <si>
    <t>Total activo circulante</t>
  </si>
  <si>
    <t>Total pasivo circulante</t>
  </si>
  <si>
    <t>Total pasivo no circulante</t>
  </si>
  <si>
    <t>Acum 23</t>
  </si>
  <si>
    <r>
      <t>Acum 23</t>
    </r>
    <r>
      <rPr>
        <b/>
        <vertAlign val="subscript"/>
        <sz val="11"/>
        <color theme="1"/>
        <rFont val="Calibri"/>
        <family val="2"/>
      </rPr>
      <t>(1)</t>
    </r>
  </si>
  <si>
    <t>Venta y Adquisiciones de negocios neto del efectivo adquirido</t>
  </si>
  <si>
    <t>III Trim 24</t>
  </si>
  <si>
    <t>Acum 24</t>
  </si>
  <si>
    <r>
      <t>Acum 24</t>
    </r>
    <r>
      <rPr>
        <b/>
        <vertAlign val="subscript"/>
        <sz val="11"/>
        <color theme="1"/>
        <rFont val="Calibri"/>
        <family val="2"/>
      </rPr>
      <t>(1)</t>
    </r>
  </si>
  <si>
    <t>Sep '24</t>
  </si>
  <si>
    <t>Sep '23</t>
  </si>
  <si>
    <r>
      <t xml:space="preserve">Sep '24 </t>
    </r>
    <r>
      <rPr>
        <b/>
        <vertAlign val="superscript"/>
        <sz val="11"/>
        <color theme="1"/>
        <rFont val="Calibri"/>
        <family val="2"/>
      </rPr>
      <t>(1)</t>
    </r>
  </si>
  <si>
    <r>
      <t xml:space="preserve">Sep '23 </t>
    </r>
    <r>
      <rPr>
        <b/>
        <vertAlign val="superscript"/>
        <sz val="11"/>
        <color theme="1"/>
        <rFont val="Calibri"/>
        <family val="2"/>
      </rPr>
      <t>(2)</t>
    </r>
  </si>
  <si>
    <t>(2)       Convertido a dólares para conveniencia del lector, usando el tipo de cambio de 17.6195 publicado por el Banco de México para pago de obligaciones denominadas en dólares para el 30 de junio de 2023</t>
  </si>
  <si>
    <t>(1)       Convertido a dólares para conveniencia del lector, usando el tipo de cambio de 19.6290 publicado por el Banco de México para pago de obligaciones denominadas en dólares para el 30 de septiembre de 2024</t>
  </si>
  <si>
    <t>III Trim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</si>
</sst>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0\)"/>
    <numFmt numFmtId="166" formatCode="#,##0.00;\(#,##0.00\)"/>
    <numFmt numFmtId="168" formatCode="_-* #,##0.00000_-;\-* #,##0.00000_-;_-* &quot;-&quot;??_-;_-@_-"/>
    <numFmt numFmtId="169" formatCode="0.00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8"/>
      <color rgb="FFC22828"/>
      <name val="Calibri"/>
      <family val="2"/>
      <scheme val="minor"/>
    </font>
    <font>
      <b/>
      <sz val="16"/>
      <color theme="1"/>
      <name val="Calibri"/>
      <family val="2"/>
      <scheme val="minor"/>
    </font>
    <font>
      <b/>
      <i/>
      <sz val="11"/>
      <color theme="1"/>
      <name val="Calibri"/>
      <family val="2"/>
      <scheme val="minor"/>
    </font>
    <font>
      <b/>
      <sz val="11"/>
      <color rgb="FFC22828"/>
      <name val="Calibri"/>
      <family val="2"/>
      <scheme val="minor"/>
    </font>
    <font>
      <sz val="11"/>
      <color rgb="FFC22828"/>
      <name val="Calibri"/>
      <family val="2"/>
      <scheme val="minor"/>
    </font>
    <font>
      <sz val="9"/>
      <color indexed="8"/>
      <name val="Calibri"/>
      <family val="2"/>
      <scheme val="minor"/>
    </font>
    <font>
      <sz val="10"/>
      <color rgb="FF000000"/>
      <name val="Segoe UI"/>
      <family val="2"/>
    </font>
    <font>
      <sz val="9"/>
      <color rgb="FF7F7F7F"/>
      <name val="Calibri"/>
      <family val="2"/>
      <scheme val="minor"/>
    </font>
    <font>
      <b/>
      <vertAlign val="subscript"/>
      <sz val="11"/>
      <color theme="1"/>
      <name val="Calibri"/>
      <family val="2"/>
    </font>
    <font>
      <b/>
      <vertAlign val="superscript"/>
      <sz val="11"/>
      <color theme="1"/>
      <name val="Calibri"/>
      <family val="2"/>
    </font>
    <font>
      <sz val="10"/>
      <name val="Arial"/>
      <family val="2"/>
    </font>
  </fonts>
  <fills count="2">
    <fill>
      <patternFill patternType="none"/>
    </fill>
    <fill>
      <patternFill patternType="gray125"/>
    </fill>
  </fills>
  <borders count="7">
    <border>
      <left/>
      <right/>
      <top/>
      <bottom/>
      <diagonal/>
    </border>
    <border>
      <left/>
      <right/>
      <top/>
      <bottom style="thick">
        <color rgb="FFC22828"/>
      </bottom>
      <diagonal/>
    </border>
    <border>
      <left/>
      <right/>
      <top/>
      <bottom style="thick">
        <color theme="0" tint="-0.499984740745262"/>
      </bottom>
      <diagonal/>
    </border>
    <border>
      <left/>
      <right/>
      <top style="medium">
        <color theme="0" tint="-0.499984740745262"/>
      </top>
      <bottom style="medium">
        <color theme="0" tint="-0.499984740745262"/>
      </bottom>
      <diagonal/>
    </border>
    <border>
      <left/>
      <right/>
      <top/>
      <bottom style="medium">
        <color rgb="FFC22828"/>
      </bottom>
      <diagonal/>
    </border>
    <border>
      <left/>
      <right/>
      <top/>
      <bottom style="medium">
        <color theme="0" tint="-0.499984740745262"/>
      </bottom>
      <diagonal/>
    </border>
    <border>
      <left/>
      <right/>
      <top style="medium">
        <color theme="0" tint="-0.499984740745262"/>
      </top>
      <bottom style="medium">
        <color rgb="FFC22828"/>
      </bottom>
      <diagonal/>
    </border>
  </borders>
  <cellStyleXfs count="5">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0" fontId="14" fillId="0" borderId="0"/>
  </cellStyleXfs>
  <cellXfs count="49">
    <xf numFmtId="0" fontId="0" fillId="0" borderId="0" xfId="0"/>
    <xf numFmtId="0" fontId="4" fillId="0" borderId="0" xfId="0" applyFont="1"/>
    <xf numFmtId="0" fontId="3" fillId="0" borderId="0" xfId="0" applyFont="1"/>
    <xf numFmtId="0" fontId="5" fillId="0" borderId="1" xfId="0" applyFont="1" applyBorder="1"/>
    <xf numFmtId="0" fontId="0" fillId="0" borderId="1" xfId="0" applyBorder="1"/>
    <xf numFmtId="0" fontId="2" fillId="0" borderId="0" xfId="0" applyFont="1"/>
    <xf numFmtId="0" fontId="6" fillId="0" borderId="0" xfId="0" applyFont="1" applyAlignment="1">
      <alignment horizontal="center"/>
    </xf>
    <xf numFmtId="0" fontId="0" fillId="0" borderId="2" xfId="0" applyBorder="1"/>
    <xf numFmtId="0" fontId="2" fillId="0" borderId="2" xfId="0" quotePrefix="1" applyFont="1" applyBorder="1" applyAlignment="1">
      <alignment horizontal="center"/>
    </xf>
    <xf numFmtId="0" fontId="6" fillId="0" borderId="2" xfId="0" quotePrefix="1" applyFont="1" applyBorder="1" applyAlignment="1">
      <alignment horizontal="center"/>
    </xf>
    <xf numFmtId="0" fontId="7" fillId="0" borderId="0" xfId="0" applyFont="1"/>
    <xf numFmtId="164" fontId="0" fillId="0" borderId="0" xfId="0" applyNumberFormat="1"/>
    <xf numFmtId="0" fontId="8" fillId="0" borderId="0" xfId="0" applyFont="1"/>
    <xf numFmtId="165" fontId="0" fillId="0" borderId="0" xfId="0" applyNumberFormat="1"/>
    <xf numFmtId="0" fontId="2" fillId="0" borderId="3" xfId="0" applyFont="1" applyBorder="1"/>
    <xf numFmtId="164" fontId="2" fillId="0" borderId="3" xfId="0" applyNumberFormat="1" applyFont="1" applyBorder="1"/>
    <xf numFmtId="165" fontId="2" fillId="0" borderId="3" xfId="0" applyNumberFormat="1" applyFont="1" applyBorder="1"/>
    <xf numFmtId="0" fontId="2" fillId="0" borderId="4" xfId="0" applyFont="1" applyBorder="1"/>
    <xf numFmtId="0" fontId="0" fillId="0" borderId="4" xfId="0" applyBorder="1"/>
    <xf numFmtId="164" fontId="2" fillId="0" borderId="4" xfId="0" applyNumberFormat="1" applyFont="1" applyBorder="1"/>
    <xf numFmtId="165" fontId="2" fillId="0" borderId="4" xfId="0" applyNumberFormat="1" applyFont="1" applyBorder="1"/>
    <xf numFmtId="164" fontId="2" fillId="0" borderId="0" xfId="0" applyNumberFormat="1" applyFont="1"/>
    <xf numFmtId="165" fontId="2" fillId="0" borderId="0" xfId="0" applyNumberFormat="1" applyFont="1"/>
    <xf numFmtId="4" fontId="0" fillId="0" borderId="0" xfId="0" applyNumberFormat="1"/>
    <xf numFmtId="0" fontId="0" fillId="0" borderId="5" xfId="0" applyBorder="1"/>
    <xf numFmtId="164" fontId="0" fillId="0" borderId="5" xfId="0" applyNumberFormat="1" applyBorder="1"/>
    <xf numFmtId="166" fontId="0" fillId="0" borderId="0" xfId="0" applyNumberFormat="1"/>
    <xf numFmtId="0" fontId="9" fillId="0" borderId="0" xfId="0" quotePrefix="1" applyFont="1"/>
    <xf numFmtId="0" fontId="9" fillId="0" borderId="0" xfId="0" applyFont="1"/>
    <xf numFmtId="165" fontId="0" fillId="0" borderId="5" xfId="0" applyNumberFormat="1" applyBorder="1"/>
    <xf numFmtId="168" fontId="0" fillId="0" borderId="0" xfId="1" applyNumberFormat="1" applyFont="1"/>
    <xf numFmtId="0" fontId="2" fillId="0" borderId="1" xfId="0" applyFont="1" applyBorder="1"/>
    <xf numFmtId="164" fontId="2" fillId="0" borderId="1" xfId="0" applyNumberFormat="1" applyFont="1" applyBorder="1"/>
    <xf numFmtId="165" fontId="2" fillId="0" borderId="1" xfId="0" applyNumberFormat="1" applyFont="1" applyBorder="1"/>
    <xf numFmtId="169" fontId="0" fillId="0" borderId="0" xfId="0" applyNumberFormat="1"/>
    <xf numFmtId="4" fontId="10" fillId="0" borderId="0" xfId="0" applyNumberFormat="1" applyFont="1" applyAlignment="1">
      <alignment vertical="center"/>
    </xf>
    <xf numFmtId="0" fontId="2" fillId="0" borderId="5" xfId="0" applyFont="1" applyBorder="1"/>
    <xf numFmtId="164" fontId="2" fillId="0" borderId="5" xfId="0" applyNumberFormat="1" applyFont="1" applyBorder="1"/>
    <xf numFmtId="165" fontId="2" fillId="0" borderId="5" xfId="0" applyNumberFormat="1" applyFont="1" applyBorder="1"/>
    <xf numFmtId="0" fontId="2" fillId="0" borderId="6" xfId="0" applyFont="1" applyBorder="1"/>
    <xf numFmtId="164" fontId="2" fillId="0" borderId="6" xfId="0" applyNumberFormat="1" applyFont="1" applyBorder="1"/>
    <xf numFmtId="165" fontId="2" fillId="0" borderId="6" xfId="0" applyNumberFormat="1" applyFont="1" applyBorder="1"/>
    <xf numFmtId="0" fontId="8" fillId="0" borderId="0" xfId="0" applyFont="1" applyAlignment="1">
      <alignment horizontal="left"/>
    </xf>
    <xf numFmtId="9" fontId="0" fillId="0" borderId="0" xfId="3" applyFont="1"/>
    <xf numFmtId="0" fontId="9" fillId="0" borderId="0" xfId="0" quotePrefix="1" applyFont="1" applyAlignment="1">
      <alignment horizontal="left" wrapText="1"/>
    </xf>
    <xf numFmtId="0" fontId="1" fillId="0" borderId="0" xfId="0" quotePrefix="1" applyFont="1" applyAlignment="1">
      <alignment horizontal="center"/>
    </xf>
    <xf numFmtId="0" fontId="6" fillId="0" borderId="0" xfId="0" applyFont="1" applyAlignment="1">
      <alignment horizontal="center"/>
    </xf>
    <xf numFmtId="0" fontId="9" fillId="0" borderId="0" xfId="0" applyFont="1" applyAlignment="1">
      <alignment horizontal="left" wrapText="1"/>
    </xf>
    <xf numFmtId="0" fontId="11" fillId="0" borderId="0" xfId="0" applyFont="1" applyAlignment="1">
      <alignment horizontal="left" wrapText="1"/>
    </xf>
  </cellXfs>
  <cellStyles count="5">
    <cellStyle name="Comma" xfId="1" builtinId="3"/>
    <cellStyle name="Normal" xfId="0" builtinId="0"/>
    <cellStyle name="Normal 2" xfId="4" xr:uid="{85E34A5D-AA35-40F5-AA2E-E11FC303BA6A}"/>
    <cellStyle name="Normal 5" xfId="2" xr:uid="{B738AC36-1545-4D1C-890E-01CEADC4713F}"/>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581025</xdr:colOff>
      <xdr:row>2</xdr:row>
      <xdr:rowOff>38100</xdr:rowOff>
    </xdr:from>
    <xdr:to>
      <xdr:col>10</xdr:col>
      <xdr:colOff>850900</xdr:colOff>
      <xdr:row>4</xdr:row>
      <xdr:rowOff>228600</xdr:rowOff>
    </xdr:to>
    <xdr:pic>
      <xdr:nvPicPr>
        <xdr:cNvPr id="3" name="Picture 2" descr="\\files\Planeacion\Planestr2\Investor Relations\COMUNICACIÓN\6 SERVICIOS DE COMUNICACIÓN\Banco de Fotos\8 Logos\1. Sigma Corporativo\Sigma Global-alta.png">
          <a:extLst>
            <a:ext uri="{FF2B5EF4-FFF2-40B4-BE49-F238E27FC236}">
              <a16:creationId xmlns:a16="http://schemas.microsoft.com/office/drawing/2014/main" id="{FFA1BC00-DC3C-4457-90BA-2BF34DD320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8175" y="419100"/>
          <a:ext cx="1162050" cy="676275"/>
        </a:xfrm>
        <a:prstGeom prst="rect">
          <a:avLst/>
        </a:prstGeom>
        <a:noFill/>
        <a:ln>
          <a:noFill/>
        </a:ln>
      </xdr:spPr>
    </xdr:pic>
    <xdr:clientData/>
  </xdr:twoCellAnchor>
  <xdr:twoCellAnchor>
    <xdr:from>
      <xdr:col>9</xdr:col>
      <xdr:colOff>0</xdr:colOff>
      <xdr:row>5</xdr:row>
      <xdr:rowOff>0</xdr:rowOff>
    </xdr:from>
    <xdr:to>
      <xdr:col>9</xdr:col>
      <xdr:colOff>0</xdr:colOff>
      <xdr:row>71</xdr:row>
      <xdr:rowOff>0</xdr:rowOff>
    </xdr:to>
    <xdr:cxnSp macro="">
      <xdr:nvCxnSpPr>
        <xdr:cNvPr id="4" name="Straight Connector 3">
          <a:extLst>
            <a:ext uri="{FF2B5EF4-FFF2-40B4-BE49-F238E27FC236}">
              <a16:creationId xmlns:a16="http://schemas.microsoft.com/office/drawing/2014/main" id="{435E7C3A-3F74-4CBB-89A9-9DEFB7514242}"/>
            </a:ext>
          </a:extLst>
        </xdr:cNvPr>
        <xdr:cNvCxnSpPr/>
      </xdr:nvCxnSpPr>
      <xdr:spPr>
        <a:xfrm>
          <a:off x="9286875" y="1143000"/>
          <a:ext cx="0" cy="1099185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342900</xdr:colOff>
      <xdr:row>2</xdr:row>
      <xdr:rowOff>85725</xdr:rowOff>
    </xdr:from>
    <xdr:to>
      <xdr:col>13</xdr:col>
      <xdr:colOff>706438</xdr:colOff>
      <xdr:row>4</xdr:row>
      <xdr:rowOff>225425</xdr:rowOff>
    </xdr:to>
    <xdr:pic>
      <xdr:nvPicPr>
        <xdr:cNvPr id="3" name="Picture 2" descr="\\files\Planeacion\Planestr2\Investor Relations\COMUNICACIÓN\6 SERVICIOS DE COMUNICACIÓN\Banco de Fotos\8 Logos\1. Sigma Corporativo\Sigma Global-alta.png">
          <a:extLst>
            <a:ext uri="{FF2B5EF4-FFF2-40B4-BE49-F238E27FC236}">
              <a16:creationId xmlns:a16="http://schemas.microsoft.com/office/drawing/2014/main" id="{33B1A824-CAF7-4FD8-8773-E3B5351B095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77088" y="466725"/>
          <a:ext cx="1157287" cy="621506"/>
        </a:xfrm>
        <a:prstGeom prst="rect">
          <a:avLst/>
        </a:prstGeom>
        <a:noFill/>
        <a:ln>
          <a:noFill/>
        </a:ln>
      </xdr:spPr>
    </xdr:pic>
    <xdr:clientData/>
  </xdr:twoCellAnchor>
  <xdr:twoCellAnchor>
    <xdr:from>
      <xdr:col>11</xdr:col>
      <xdr:colOff>100014</xdr:colOff>
      <xdr:row>5</xdr:row>
      <xdr:rowOff>47625</xdr:rowOff>
    </xdr:from>
    <xdr:to>
      <xdr:col>11</xdr:col>
      <xdr:colOff>100015</xdr:colOff>
      <xdr:row>32</xdr:row>
      <xdr:rowOff>30480</xdr:rowOff>
    </xdr:to>
    <xdr:cxnSp macro="">
      <xdr:nvCxnSpPr>
        <xdr:cNvPr id="4" name="Straight Connector 3">
          <a:extLst>
            <a:ext uri="{FF2B5EF4-FFF2-40B4-BE49-F238E27FC236}">
              <a16:creationId xmlns:a16="http://schemas.microsoft.com/office/drawing/2014/main" id="{3E091071-9359-4456-B235-7071C20221EF}"/>
            </a:ext>
          </a:extLst>
        </xdr:cNvPr>
        <xdr:cNvCxnSpPr/>
      </xdr:nvCxnSpPr>
      <xdr:spPr>
        <a:xfrm>
          <a:off x="5124452" y="1190625"/>
          <a:ext cx="1" cy="526923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180988</xdr:colOff>
      <xdr:row>2</xdr:row>
      <xdr:rowOff>92075</xdr:rowOff>
    </xdr:from>
    <xdr:to>
      <xdr:col>13</xdr:col>
      <xdr:colOff>597701</xdr:colOff>
      <xdr:row>4</xdr:row>
      <xdr:rowOff>225425</xdr:rowOff>
    </xdr:to>
    <xdr:pic>
      <xdr:nvPicPr>
        <xdr:cNvPr id="4" name="Picture 3" descr="\\files\Planeacion\Planestr2\Investor Relations\COMUNICACIÓN\6 SERVICIOS DE COMUNICACIÓN\Banco de Fotos\8 Logos\1. Sigma Corporativo\Sigma Global-alta.png">
          <a:extLst>
            <a:ext uri="{FF2B5EF4-FFF2-40B4-BE49-F238E27FC236}">
              <a16:creationId xmlns:a16="http://schemas.microsoft.com/office/drawing/2014/main" id="{6454704A-0A80-46CD-B570-CFAD03EE0D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2801" y="473075"/>
          <a:ext cx="1158868" cy="625475"/>
        </a:xfrm>
        <a:prstGeom prst="rect">
          <a:avLst/>
        </a:prstGeom>
        <a:noFill/>
        <a:ln>
          <a:noFill/>
        </a:ln>
      </xdr:spPr>
    </xdr:pic>
    <xdr:clientData/>
  </xdr:twoCellAnchor>
  <xdr:twoCellAnchor>
    <xdr:from>
      <xdr:col>11</xdr:col>
      <xdr:colOff>180975</xdr:colOff>
      <xdr:row>5</xdr:row>
      <xdr:rowOff>28574</xdr:rowOff>
    </xdr:from>
    <xdr:to>
      <xdr:col>11</xdr:col>
      <xdr:colOff>180976</xdr:colOff>
      <xdr:row>47</xdr:row>
      <xdr:rowOff>185849</xdr:rowOff>
    </xdr:to>
    <xdr:cxnSp macro="">
      <xdr:nvCxnSpPr>
        <xdr:cNvPr id="5" name="Straight Connector 4">
          <a:extLst>
            <a:ext uri="{FF2B5EF4-FFF2-40B4-BE49-F238E27FC236}">
              <a16:creationId xmlns:a16="http://schemas.microsoft.com/office/drawing/2014/main" id="{88F1153E-627E-4908-8D48-94DB342924B8}"/>
            </a:ext>
          </a:extLst>
        </xdr:cNvPr>
        <xdr:cNvCxnSpPr/>
      </xdr:nvCxnSpPr>
      <xdr:spPr>
        <a:xfrm>
          <a:off x="6486525" y="1171574"/>
          <a:ext cx="1" cy="8244000"/>
        </a:xfrm>
        <a:prstGeom prst="line">
          <a:avLst/>
        </a:prstGeom>
        <a:ln>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CA84E-81C0-4198-95C0-957DF08DDA72}">
  <sheetPr codeName="Sheet9">
    <pageSetUpPr fitToPage="1"/>
  </sheetPr>
  <dimension ref="C4:N78"/>
  <sheetViews>
    <sheetView showGridLines="0" zoomScale="80" zoomScaleNormal="80" workbookViewId="0">
      <selection activeCell="Q15" sqref="Q15"/>
    </sheetView>
  </sheetViews>
  <sheetFormatPr defaultRowHeight="14.5" outlineLevelRow="1" x14ac:dyDescent="0.35"/>
  <cols>
    <col min="1" max="1" width="13.1796875" customWidth="1"/>
    <col min="2" max="2" width="3.7265625" customWidth="1"/>
    <col min="3" max="3" width="2.7265625" customWidth="1"/>
    <col min="4" max="4" width="62.81640625" customWidth="1"/>
    <col min="5" max="5" width="15.81640625" customWidth="1"/>
    <col min="6" max="6" width="14.81640625" customWidth="1"/>
    <col min="7" max="7" width="16" hidden="1" customWidth="1"/>
    <col min="8" max="8" width="8.7265625" hidden="1" customWidth="1"/>
    <col min="9" max="9" width="2" customWidth="1"/>
    <col min="10" max="11" width="13.453125" bestFit="1" customWidth="1"/>
    <col min="12" max="12" width="11.1796875" hidden="1" customWidth="1"/>
    <col min="13" max="13" width="8.7265625" hidden="1" customWidth="1"/>
    <col min="14" max="14" width="14.54296875" bestFit="1" customWidth="1"/>
  </cols>
  <sheetData>
    <row r="4" spans="3:14" ht="23.5" x14ac:dyDescent="0.55000000000000004">
      <c r="C4" s="1" t="s">
        <v>0</v>
      </c>
    </row>
    <row r="5" spans="3:14" ht="21.5" thickBot="1" x14ac:dyDescent="0.55000000000000004">
      <c r="C5" s="3" t="s">
        <v>1</v>
      </c>
      <c r="D5" s="4"/>
      <c r="E5" s="4"/>
      <c r="F5" s="4"/>
      <c r="G5" s="4"/>
      <c r="H5" s="4"/>
      <c r="I5" s="4"/>
      <c r="J5" s="4"/>
      <c r="K5" s="4"/>
      <c r="L5" s="4"/>
      <c r="M5" s="4"/>
    </row>
    <row r="6" spans="3:14" ht="15" customHeight="1" thickTop="1" x14ac:dyDescent="0.35">
      <c r="C6" s="5" t="s">
        <v>2</v>
      </c>
    </row>
    <row r="7" spans="3:14" x14ac:dyDescent="0.35">
      <c r="E7" s="45" t="s">
        <v>3</v>
      </c>
      <c r="F7" s="45"/>
      <c r="G7" s="46" t="s">
        <v>4</v>
      </c>
      <c r="H7" s="46"/>
      <c r="I7" s="6"/>
      <c r="J7" s="45" t="s">
        <v>5</v>
      </c>
      <c r="K7" s="45"/>
      <c r="L7" s="46" t="s">
        <v>4</v>
      </c>
      <c r="M7" s="46"/>
    </row>
    <row r="8" spans="3:14" ht="17" thickBot="1" x14ac:dyDescent="0.4">
      <c r="C8" s="7"/>
      <c r="D8" s="7"/>
      <c r="E8" s="8" t="s">
        <v>121</v>
      </c>
      <c r="F8" s="8" t="s">
        <v>122</v>
      </c>
      <c r="G8" s="9" t="s">
        <v>6</v>
      </c>
      <c r="H8" s="9" t="s">
        <v>7</v>
      </c>
      <c r="I8" s="9"/>
      <c r="J8" s="8" t="s">
        <v>123</v>
      </c>
      <c r="K8" s="8" t="s">
        <v>124</v>
      </c>
      <c r="L8" s="9" t="s">
        <v>6</v>
      </c>
      <c r="M8" s="9" t="s">
        <v>7</v>
      </c>
    </row>
    <row r="9" spans="3:14" ht="15" thickTop="1" x14ac:dyDescent="0.35">
      <c r="C9" s="10" t="s">
        <v>8</v>
      </c>
      <c r="E9" s="11"/>
      <c r="F9" s="11"/>
      <c r="G9" s="11"/>
      <c r="H9" s="11"/>
      <c r="I9" s="11"/>
      <c r="J9" s="11"/>
      <c r="K9" s="11"/>
      <c r="L9" s="11"/>
      <c r="M9" s="11"/>
    </row>
    <row r="10" spans="3:14" x14ac:dyDescent="0.35">
      <c r="C10" s="12"/>
      <c r="D10" s="12" t="s">
        <v>9</v>
      </c>
      <c r="E10" s="11"/>
      <c r="F10" s="11"/>
      <c r="G10" s="11"/>
      <c r="H10" s="11"/>
      <c r="I10" s="11"/>
      <c r="J10" s="11"/>
      <c r="K10" s="11"/>
      <c r="L10" s="11"/>
      <c r="M10" s="11"/>
    </row>
    <row r="11" spans="3:14" x14ac:dyDescent="0.35">
      <c r="D11" t="s">
        <v>10</v>
      </c>
      <c r="E11" s="11">
        <v>11738074</v>
      </c>
      <c r="F11" s="11">
        <v>9724319</v>
      </c>
      <c r="G11" s="11">
        <v>2013755</v>
      </c>
      <c r="H11" s="13">
        <v>20.7</v>
      </c>
      <c r="I11" s="13"/>
      <c r="J11" s="11">
        <v>597997</v>
      </c>
      <c r="K11" s="11">
        <v>551907</v>
      </c>
      <c r="L11" s="11">
        <v>46090</v>
      </c>
      <c r="M11" s="13">
        <v>8.4</v>
      </c>
      <c r="N11" s="11"/>
    </row>
    <row r="12" spans="3:14" x14ac:dyDescent="0.35">
      <c r="D12" t="s">
        <v>11</v>
      </c>
      <c r="E12" s="11">
        <v>17666</v>
      </c>
      <c r="F12" s="11">
        <v>6500</v>
      </c>
      <c r="G12" s="11">
        <v>11166</v>
      </c>
      <c r="H12" s="13">
        <v>171.8</v>
      </c>
      <c r="I12" s="13"/>
      <c r="J12" s="11">
        <v>900</v>
      </c>
      <c r="K12" s="11">
        <v>369</v>
      </c>
      <c r="L12" s="11">
        <v>531</v>
      </c>
      <c r="M12" s="13">
        <v>143.9</v>
      </c>
      <c r="N12" s="11"/>
    </row>
    <row r="13" spans="3:14" x14ac:dyDescent="0.35">
      <c r="D13" t="s">
        <v>12</v>
      </c>
      <c r="E13" s="11">
        <v>11391586</v>
      </c>
      <c r="F13" s="11">
        <v>9486704</v>
      </c>
      <c r="G13" s="11">
        <v>1904882</v>
      </c>
      <c r="H13" s="13">
        <v>20.100000000000001</v>
      </c>
      <c r="I13" s="13"/>
      <c r="J13" s="11">
        <v>580345</v>
      </c>
      <c r="K13" s="11">
        <v>538421</v>
      </c>
      <c r="L13" s="11">
        <v>41924</v>
      </c>
      <c r="M13" s="13">
        <v>7.8</v>
      </c>
      <c r="N13" s="11"/>
    </row>
    <row r="14" spans="3:14" x14ac:dyDescent="0.35">
      <c r="D14" t="s">
        <v>13</v>
      </c>
      <c r="E14" s="11">
        <v>1628843</v>
      </c>
      <c r="F14" s="11">
        <v>549976</v>
      </c>
      <c r="G14" s="11">
        <v>1078867</v>
      </c>
      <c r="H14" s="13">
        <v>196.2</v>
      </c>
      <c r="I14" s="13"/>
      <c r="J14" s="11">
        <v>82981</v>
      </c>
      <c r="K14" s="11">
        <v>31214</v>
      </c>
      <c r="L14" s="11">
        <v>51767</v>
      </c>
      <c r="M14" s="13">
        <v>165.8</v>
      </c>
      <c r="N14" s="11"/>
    </row>
    <row r="15" spans="3:14" x14ac:dyDescent="0.35">
      <c r="D15" t="s">
        <v>14</v>
      </c>
      <c r="E15" s="11">
        <v>19166513</v>
      </c>
      <c r="F15" s="11">
        <v>16651767</v>
      </c>
      <c r="G15" s="11">
        <v>2514746</v>
      </c>
      <c r="H15" s="13">
        <v>15.1</v>
      </c>
      <c r="I15" s="13"/>
      <c r="J15" s="11">
        <v>976439</v>
      </c>
      <c r="K15" s="11">
        <v>945076</v>
      </c>
      <c r="L15" s="11">
        <v>31363</v>
      </c>
      <c r="M15" s="13">
        <v>3.3</v>
      </c>
      <c r="N15" s="11"/>
    </row>
    <row r="16" spans="3:14" x14ac:dyDescent="0.35">
      <c r="D16" t="s">
        <v>15</v>
      </c>
      <c r="E16" s="11">
        <v>641503</v>
      </c>
      <c r="F16" s="11">
        <v>2809626</v>
      </c>
      <c r="G16" s="11">
        <v>-2168123</v>
      </c>
      <c r="H16" s="13">
        <v>-77.2</v>
      </c>
      <c r="I16" s="13"/>
      <c r="J16" s="11">
        <v>32681</v>
      </c>
      <c r="K16" s="11">
        <v>159461</v>
      </c>
      <c r="L16" s="11">
        <v>-126780</v>
      </c>
      <c r="M16" s="13">
        <v>-79.5</v>
      </c>
      <c r="N16" s="11"/>
    </row>
    <row r="17" spans="3:14" ht="15" thickBot="1" x14ac:dyDescent="0.4">
      <c r="D17" t="s">
        <v>16</v>
      </c>
      <c r="E17" s="11">
        <v>51830</v>
      </c>
      <c r="F17" s="11">
        <v>173522</v>
      </c>
      <c r="G17" s="11">
        <v>-121692</v>
      </c>
      <c r="H17" s="13">
        <v>-70.099999999999994</v>
      </c>
      <c r="I17" s="13"/>
      <c r="J17" s="11">
        <v>2640</v>
      </c>
      <c r="K17" s="11">
        <v>9848</v>
      </c>
      <c r="L17" s="11">
        <v>-7208</v>
      </c>
      <c r="M17" s="13">
        <v>-73.2</v>
      </c>
      <c r="N17" s="11"/>
    </row>
    <row r="18" spans="3:14" ht="15" thickBot="1" x14ac:dyDescent="0.4">
      <c r="D18" s="14" t="s">
        <v>112</v>
      </c>
      <c r="E18" s="15">
        <v>44636015</v>
      </c>
      <c r="F18" s="15">
        <v>39402414</v>
      </c>
      <c r="G18" s="15">
        <v>5233601</v>
      </c>
      <c r="H18" s="16">
        <v>13.3</v>
      </c>
      <c r="I18" s="16"/>
      <c r="J18" s="15">
        <v>2273983</v>
      </c>
      <c r="K18" s="15">
        <v>2236296</v>
      </c>
      <c r="L18" s="15">
        <v>37687</v>
      </c>
      <c r="M18" s="16">
        <v>1.7</v>
      </c>
      <c r="N18" s="11"/>
    </row>
    <row r="19" spans="3:14" x14ac:dyDescent="0.35">
      <c r="E19" s="11"/>
      <c r="F19" s="11"/>
      <c r="G19" s="11"/>
      <c r="H19" s="11"/>
      <c r="I19" s="11"/>
      <c r="J19" s="11"/>
      <c r="K19" s="11"/>
      <c r="L19" s="11"/>
      <c r="M19" s="11"/>
      <c r="N19" s="11"/>
    </row>
    <row r="20" spans="3:14" x14ac:dyDescent="0.35">
      <c r="C20" s="12"/>
      <c r="D20" s="12" t="s">
        <v>17</v>
      </c>
      <c r="E20" s="11"/>
      <c r="F20" s="11"/>
      <c r="G20" s="11"/>
      <c r="H20" s="11"/>
      <c r="I20" s="11"/>
      <c r="J20" s="11"/>
      <c r="K20" s="11"/>
      <c r="L20" s="11"/>
      <c r="M20" s="11"/>
      <c r="N20" s="11"/>
    </row>
    <row r="21" spans="3:14" x14ac:dyDescent="0.35">
      <c r="D21" t="s">
        <v>18</v>
      </c>
      <c r="E21" s="11">
        <v>32683604</v>
      </c>
      <c r="F21" s="11">
        <v>28512560</v>
      </c>
      <c r="G21" s="11">
        <v>4171044</v>
      </c>
      <c r="H21" s="13">
        <v>14.6</v>
      </c>
      <c r="I21" s="13"/>
      <c r="J21" s="11">
        <v>1665067</v>
      </c>
      <c r="K21" s="11">
        <v>1618239</v>
      </c>
      <c r="L21" s="11">
        <v>46828</v>
      </c>
      <c r="M21" s="13">
        <v>2.9</v>
      </c>
      <c r="N21" s="11"/>
    </row>
    <row r="22" spans="3:14" x14ac:dyDescent="0.35">
      <c r="D22" t="s">
        <v>19</v>
      </c>
      <c r="E22" s="11">
        <v>13535466</v>
      </c>
      <c r="F22" s="11">
        <v>11235456</v>
      </c>
      <c r="G22" s="11">
        <v>2300010</v>
      </c>
      <c r="H22" s="13">
        <v>20.5</v>
      </c>
      <c r="I22" s="13"/>
      <c r="J22" s="11">
        <v>689565</v>
      </c>
      <c r="K22" s="11">
        <v>637672</v>
      </c>
      <c r="L22" s="11">
        <v>51893</v>
      </c>
      <c r="M22" s="13">
        <v>8.1</v>
      </c>
      <c r="N22" s="11"/>
    </row>
    <row r="23" spans="3:14" x14ac:dyDescent="0.35">
      <c r="D23" t="s">
        <v>102</v>
      </c>
      <c r="E23" s="11">
        <v>3342295</v>
      </c>
      <c r="F23" s="11">
        <v>2497336</v>
      </c>
      <c r="G23" s="11">
        <v>844959</v>
      </c>
      <c r="H23" s="13">
        <v>33.799999999999997</v>
      </c>
      <c r="I23" s="13"/>
      <c r="J23" s="11">
        <v>170273</v>
      </c>
      <c r="K23" s="11">
        <v>141737</v>
      </c>
      <c r="L23" s="11">
        <v>28536</v>
      </c>
      <c r="M23" s="13">
        <v>20.100000000000001</v>
      </c>
      <c r="N23" s="11"/>
    </row>
    <row r="24" spans="3:14" x14ac:dyDescent="0.35">
      <c r="D24" t="s">
        <v>20</v>
      </c>
      <c r="E24" s="11">
        <v>13665689</v>
      </c>
      <c r="F24" s="11">
        <v>12461328</v>
      </c>
      <c r="G24" s="11">
        <v>1204361</v>
      </c>
      <c r="H24" s="13">
        <v>9.6999999999999993</v>
      </c>
      <c r="I24" s="13"/>
      <c r="J24" s="11">
        <v>696199</v>
      </c>
      <c r="K24" s="11">
        <v>707246</v>
      </c>
      <c r="L24" s="11">
        <v>-11047</v>
      </c>
      <c r="M24" s="13">
        <v>-1.6</v>
      </c>
      <c r="N24" s="11"/>
    </row>
    <row r="25" spans="3:14" x14ac:dyDescent="0.35">
      <c r="D25" t="s">
        <v>21</v>
      </c>
      <c r="E25" s="11">
        <v>2723156</v>
      </c>
      <c r="F25" s="11">
        <v>2236426</v>
      </c>
      <c r="G25" s="11">
        <v>486730</v>
      </c>
      <c r="H25" s="13">
        <v>21.8</v>
      </c>
      <c r="I25" s="13"/>
      <c r="J25" s="11">
        <v>138731</v>
      </c>
      <c r="K25" s="11">
        <v>126929</v>
      </c>
      <c r="L25" s="11">
        <v>11802</v>
      </c>
      <c r="M25" s="13">
        <v>9.3000000000000007</v>
      </c>
      <c r="N25" s="11"/>
    </row>
    <row r="26" spans="3:14" x14ac:dyDescent="0.35">
      <c r="D26" t="s">
        <v>16</v>
      </c>
      <c r="E26" s="11">
        <v>0</v>
      </c>
      <c r="F26" s="11">
        <v>365948</v>
      </c>
      <c r="G26" s="11">
        <v>-365948</v>
      </c>
      <c r="H26" s="13">
        <v>-100</v>
      </c>
      <c r="I26" s="13"/>
      <c r="J26" s="11">
        <v>0</v>
      </c>
      <c r="K26" s="11">
        <v>20770</v>
      </c>
      <c r="L26" s="11">
        <v>-20770</v>
      </c>
      <c r="M26" s="13">
        <v>-100</v>
      </c>
      <c r="N26" s="11"/>
    </row>
    <row r="27" spans="3:14" x14ac:dyDescent="0.35">
      <c r="D27" t="s">
        <v>22</v>
      </c>
      <c r="E27" s="11">
        <v>71415</v>
      </c>
      <c r="F27" s="11">
        <v>57860</v>
      </c>
      <c r="G27" s="11">
        <v>13555</v>
      </c>
      <c r="H27" s="13">
        <v>23.4</v>
      </c>
      <c r="I27" s="13"/>
      <c r="J27" s="11">
        <v>3638</v>
      </c>
      <c r="K27" s="11">
        <v>3284</v>
      </c>
      <c r="L27" s="11">
        <v>354</v>
      </c>
      <c r="M27" s="13">
        <v>10.8</v>
      </c>
      <c r="N27" s="11"/>
    </row>
    <row r="28" spans="3:14" x14ac:dyDescent="0.35">
      <c r="D28" t="s">
        <v>23</v>
      </c>
      <c r="E28" s="11">
        <v>282551</v>
      </c>
      <c r="F28" s="11">
        <v>233664</v>
      </c>
      <c r="G28" s="11">
        <v>48887</v>
      </c>
      <c r="H28" s="13">
        <v>20.9</v>
      </c>
      <c r="I28" s="13"/>
      <c r="J28" s="11">
        <v>14393</v>
      </c>
      <c r="K28" s="11">
        <v>13261</v>
      </c>
      <c r="L28" s="11">
        <v>1132</v>
      </c>
      <c r="M28" s="13">
        <v>8.5</v>
      </c>
      <c r="N28" s="11"/>
    </row>
    <row r="29" spans="3:14" ht="15" thickBot="1" x14ac:dyDescent="0.4">
      <c r="D29" t="s">
        <v>11</v>
      </c>
      <c r="E29" s="11">
        <v>49251</v>
      </c>
      <c r="F29" s="11">
        <v>0</v>
      </c>
      <c r="G29" s="11">
        <v>49251</v>
      </c>
      <c r="H29" s="13">
        <v>0</v>
      </c>
      <c r="I29" s="13"/>
      <c r="J29" s="11">
        <v>2509</v>
      </c>
      <c r="K29" s="11">
        <v>0</v>
      </c>
      <c r="L29" s="11">
        <v>2509</v>
      </c>
      <c r="M29" s="13">
        <v>0</v>
      </c>
      <c r="N29" s="11"/>
    </row>
    <row r="30" spans="3:14" ht="15" thickBot="1" x14ac:dyDescent="0.4">
      <c r="D30" s="14" t="s">
        <v>24</v>
      </c>
      <c r="E30" s="15">
        <v>66353427</v>
      </c>
      <c r="F30" s="15">
        <v>57600578</v>
      </c>
      <c r="G30" s="15">
        <v>8752849</v>
      </c>
      <c r="H30" s="16">
        <v>15.2</v>
      </c>
      <c r="I30" s="16"/>
      <c r="J30" s="15">
        <v>3380375</v>
      </c>
      <c r="K30" s="15">
        <v>3269138</v>
      </c>
      <c r="L30" s="15">
        <v>111237</v>
      </c>
      <c r="M30" s="16">
        <v>3.4</v>
      </c>
      <c r="N30" s="11"/>
    </row>
    <row r="31" spans="3:14" x14ac:dyDescent="0.35">
      <c r="E31" s="11"/>
      <c r="F31" s="11"/>
      <c r="G31" s="11"/>
      <c r="H31" s="13"/>
      <c r="I31" s="13"/>
      <c r="J31" s="11"/>
      <c r="K31" s="11"/>
      <c r="L31" s="11"/>
      <c r="M31" s="13"/>
      <c r="N31" s="11"/>
    </row>
    <row r="32" spans="3:14" ht="15" thickBot="1" x14ac:dyDescent="0.4">
      <c r="C32" s="17" t="s">
        <v>25</v>
      </c>
      <c r="D32" s="18"/>
      <c r="E32" s="19">
        <v>110989442</v>
      </c>
      <c r="F32" s="19">
        <v>97002992</v>
      </c>
      <c r="G32" s="19">
        <v>13986450</v>
      </c>
      <c r="H32" s="20">
        <v>14.4</v>
      </c>
      <c r="I32" s="20"/>
      <c r="J32" s="19">
        <v>5654358</v>
      </c>
      <c r="K32" s="19">
        <v>5505434</v>
      </c>
      <c r="L32" s="19">
        <v>148924</v>
      </c>
      <c r="M32" s="20">
        <v>2.7</v>
      </c>
      <c r="N32" s="11"/>
    </row>
    <row r="33" spans="3:14" x14ac:dyDescent="0.35">
      <c r="C33" s="5"/>
      <c r="E33" s="21"/>
      <c r="F33" s="21"/>
      <c r="G33" s="21"/>
      <c r="H33" s="22"/>
      <c r="I33" s="22"/>
      <c r="J33" s="21"/>
      <c r="K33" s="21"/>
      <c r="L33" s="21"/>
      <c r="M33" s="22"/>
      <c r="N33" s="11"/>
    </row>
    <row r="34" spans="3:14" x14ac:dyDescent="0.35">
      <c r="C34" s="10" t="s">
        <v>26</v>
      </c>
      <c r="E34" s="11"/>
      <c r="F34" s="11"/>
      <c r="G34" s="11"/>
      <c r="H34" s="11"/>
      <c r="I34" s="11"/>
      <c r="J34" s="11"/>
      <c r="K34" s="11"/>
      <c r="L34" s="11"/>
      <c r="M34" s="11"/>
      <c r="N34" s="11"/>
    </row>
    <row r="35" spans="3:14" x14ac:dyDescent="0.35">
      <c r="C35" s="42"/>
      <c r="D35" s="42" t="s">
        <v>105</v>
      </c>
      <c r="E35" s="11"/>
      <c r="F35" s="11"/>
      <c r="G35" s="11"/>
      <c r="H35" s="11"/>
      <c r="I35" s="11"/>
      <c r="J35" s="11"/>
      <c r="K35" s="11"/>
      <c r="L35" s="11"/>
      <c r="M35" s="11"/>
      <c r="N35" s="11"/>
    </row>
    <row r="36" spans="3:14" x14ac:dyDescent="0.35">
      <c r="D36" t="s">
        <v>27</v>
      </c>
      <c r="E36" s="11">
        <v>25779</v>
      </c>
      <c r="F36" s="11">
        <v>11190120</v>
      </c>
      <c r="G36" s="11">
        <v>-11164341</v>
      </c>
      <c r="H36" s="13">
        <v>-99.8</v>
      </c>
      <c r="I36" s="13"/>
      <c r="J36" s="11">
        <v>1313</v>
      </c>
      <c r="K36" s="11">
        <v>635099</v>
      </c>
      <c r="L36" s="11">
        <v>-633786</v>
      </c>
      <c r="M36" s="13">
        <v>-99.8</v>
      </c>
      <c r="N36" s="11"/>
    </row>
    <row r="37" spans="3:14" x14ac:dyDescent="0.35">
      <c r="D37" t="s">
        <v>101</v>
      </c>
      <c r="E37" s="11">
        <v>389868</v>
      </c>
      <c r="F37" s="11">
        <v>579600</v>
      </c>
      <c r="G37" s="11">
        <v>-189732</v>
      </c>
      <c r="H37" s="13">
        <v>-32.700000000000003</v>
      </c>
      <c r="I37" s="13"/>
      <c r="J37" s="11">
        <v>19862</v>
      </c>
      <c r="K37" s="11">
        <v>32895</v>
      </c>
      <c r="L37" s="11">
        <v>-13033</v>
      </c>
      <c r="M37" s="13">
        <v>-39.6</v>
      </c>
      <c r="N37" s="11"/>
    </row>
    <row r="38" spans="3:14" x14ac:dyDescent="0.35">
      <c r="D38" t="s">
        <v>103</v>
      </c>
      <c r="E38" s="11">
        <v>599628</v>
      </c>
      <c r="F38" s="11">
        <v>392943</v>
      </c>
      <c r="G38" s="11">
        <v>206685</v>
      </c>
      <c r="H38" s="13">
        <v>52.6</v>
      </c>
      <c r="I38" s="13"/>
      <c r="J38" s="11">
        <v>30548</v>
      </c>
      <c r="K38" s="11">
        <v>22302</v>
      </c>
      <c r="L38" s="11">
        <v>8246</v>
      </c>
      <c r="M38" s="13">
        <v>37</v>
      </c>
      <c r="N38" s="11"/>
    </row>
    <row r="39" spans="3:14" x14ac:dyDescent="0.35">
      <c r="D39" t="s">
        <v>107</v>
      </c>
      <c r="E39" s="11">
        <v>31569068</v>
      </c>
      <c r="F39" s="11">
        <v>24754048</v>
      </c>
      <c r="G39" s="11">
        <v>6815020</v>
      </c>
      <c r="H39" s="13">
        <v>27.5</v>
      </c>
      <c r="I39" s="13"/>
      <c r="J39" s="11">
        <v>1608287</v>
      </c>
      <c r="K39" s="11">
        <v>1404923</v>
      </c>
      <c r="L39" s="11">
        <v>203364</v>
      </c>
      <c r="M39" s="13">
        <v>14.5</v>
      </c>
      <c r="N39" s="11"/>
    </row>
    <row r="40" spans="3:14" x14ac:dyDescent="0.35">
      <c r="D40" t="s">
        <v>28</v>
      </c>
      <c r="E40" s="11">
        <v>975297</v>
      </c>
      <c r="F40" s="11">
        <v>1894411</v>
      </c>
      <c r="G40" s="11">
        <v>-919114</v>
      </c>
      <c r="H40" s="13">
        <v>-48.5</v>
      </c>
      <c r="I40" s="13"/>
      <c r="J40" s="11">
        <v>49687</v>
      </c>
      <c r="K40" s="11">
        <v>107518</v>
      </c>
      <c r="L40" s="11">
        <v>-57831</v>
      </c>
      <c r="M40" s="13">
        <v>-53.8</v>
      </c>
      <c r="N40" s="11"/>
    </row>
    <row r="41" spans="3:14" x14ac:dyDescent="0.35">
      <c r="D41" t="s">
        <v>29</v>
      </c>
      <c r="E41" s="11">
        <v>142089</v>
      </c>
      <c r="F41" s="11">
        <v>181366</v>
      </c>
      <c r="G41" s="11">
        <v>-39277</v>
      </c>
      <c r="H41" s="13">
        <v>-21.7</v>
      </c>
      <c r="I41" s="13"/>
      <c r="J41" s="11">
        <v>7239</v>
      </c>
      <c r="K41" s="11">
        <v>10293</v>
      </c>
      <c r="L41" s="11">
        <v>-3054</v>
      </c>
      <c r="M41" s="13">
        <v>-29.7</v>
      </c>
      <c r="N41" s="11"/>
    </row>
    <row r="42" spans="3:14" x14ac:dyDescent="0.35">
      <c r="D42" t="s">
        <v>16</v>
      </c>
      <c r="E42" s="11">
        <v>0</v>
      </c>
      <c r="F42" s="11">
        <v>1493524</v>
      </c>
      <c r="G42" s="11">
        <v>-1493524</v>
      </c>
      <c r="H42" s="13">
        <v>-100</v>
      </c>
      <c r="I42" s="13"/>
      <c r="J42" s="11">
        <v>0</v>
      </c>
      <c r="K42" s="11">
        <v>84765</v>
      </c>
      <c r="L42" s="11">
        <v>-84765</v>
      </c>
      <c r="M42" s="13">
        <v>-100</v>
      </c>
      <c r="N42" s="11"/>
    </row>
    <row r="43" spans="3:14" ht="15" thickBot="1" x14ac:dyDescent="0.4">
      <c r="D43" t="s">
        <v>30</v>
      </c>
      <c r="E43" s="11">
        <v>117842</v>
      </c>
      <c r="F43" s="11">
        <v>2616646</v>
      </c>
      <c r="G43" s="11">
        <v>-2498804</v>
      </c>
      <c r="H43" s="13">
        <v>-95.5</v>
      </c>
      <c r="I43" s="13"/>
      <c r="J43" s="11">
        <v>6001</v>
      </c>
      <c r="K43" s="11">
        <v>148509</v>
      </c>
      <c r="L43" s="11">
        <v>-142508</v>
      </c>
      <c r="M43" s="13">
        <v>-96</v>
      </c>
      <c r="N43" s="11"/>
    </row>
    <row r="44" spans="3:14" ht="15" thickBot="1" x14ac:dyDescent="0.4">
      <c r="D44" s="14" t="s">
        <v>113</v>
      </c>
      <c r="E44" s="15">
        <v>33819571</v>
      </c>
      <c r="F44" s="15">
        <v>43102658</v>
      </c>
      <c r="G44" s="15">
        <v>-9283087</v>
      </c>
      <c r="H44" s="16">
        <v>-21.5</v>
      </c>
      <c r="I44" s="16"/>
      <c r="J44" s="15">
        <v>1722937</v>
      </c>
      <c r="K44" s="15">
        <v>2446304</v>
      </c>
      <c r="L44" s="15">
        <v>-723367</v>
      </c>
      <c r="M44" s="16">
        <v>-29.6</v>
      </c>
      <c r="N44" s="11"/>
    </row>
    <row r="45" spans="3:14" x14ac:dyDescent="0.35">
      <c r="E45" s="11"/>
      <c r="F45" s="11"/>
      <c r="G45" s="11"/>
      <c r="H45" s="11"/>
      <c r="I45" s="11"/>
      <c r="J45" s="11"/>
      <c r="K45" s="11"/>
      <c r="L45" s="11"/>
      <c r="M45" s="11"/>
      <c r="N45" s="11"/>
    </row>
    <row r="46" spans="3:14" x14ac:dyDescent="0.35">
      <c r="C46" s="42"/>
      <c r="D46" s="42" t="s">
        <v>31</v>
      </c>
      <c r="E46" s="11"/>
      <c r="F46" s="11"/>
      <c r="G46" s="11"/>
      <c r="H46" s="11"/>
      <c r="I46" s="11"/>
      <c r="J46" s="11"/>
      <c r="K46" s="11"/>
      <c r="L46" s="11"/>
      <c r="M46" s="11"/>
      <c r="N46" s="11"/>
    </row>
    <row r="47" spans="3:14" x14ac:dyDescent="0.35">
      <c r="D47" t="s">
        <v>32</v>
      </c>
      <c r="E47" s="11">
        <v>43286752</v>
      </c>
      <c r="F47" s="11">
        <v>31107152</v>
      </c>
      <c r="G47" s="11">
        <v>12179600</v>
      </c>
      <c r="H47" s="13">
        <v>39.200000000000003</v>
      </c>
      <c r="I47" s="13"/>
      <c r="J47" s="11">
        <v>2205245</v>
      </c>
      <c r="K47" s="11">
        <v>1765496</v>
      </c>
      <c r="L47" s="11">
        <v>439749</v>
      </c>
      <c r="M47" s="13">
        <v>24.9</v>
      </c>
      <c r="N47" s="11"/>
    </row>
    <row r="48" spans="3:14" x14ac:dyDescent="0.35">
      <c r="D48" t="s">
        <v>33</v>
      </c>
      <c r="E48" s="11">
        <v>58954</v>
      </c>
      <c r="F48" s="11">
        <v>42956</v>
      </c>
      <c r="G48" s="11">
        <v>15998</v>
      </c>
      <c r="H48" s="13">
        <v>37.200000000000003</v>
      </c>
      <c r="I48" s="13"/>
      <c r="J48" s="11">
        <v>3003</v>
      </c>
      <c r="K48" s="11">
        <v>2438</v>
      </c>
      <c r="L48" s="11">
        <v>565</v>
      </c>
      <c r="M48" s="13">
        <v>23.2</v>
      </c>
      <c r="N48" s="11"/>
    </row>
    <row r="49" spans="3:14" x14ac:dyDescent="0.35">
      <c r="D49" t="s">
        <v>103</v>
      </c>
      <c r="E49" s="11">
        <v>3032764</v>
      </c>
      <c r="F49" s="11">
        <v>2247250</v>
      </c>
      <c r="G49" s="11">
        <v>785514</v>
      </c>
      <c r="H49" s="13">
        <v>35</v>
      </c>
      <c r="I49" s="13"/>
      <c r="J49" s="11">
        <v>154504</v>
      </c>
      <c r="K49" s="11">
        <v>127543</v>
      </c>
      <c r="L49" s="11">
        <v>26961</v>
      </c>
      <c r="M49" s="13">
        <v>21.1</v>
      </c>
      <c r="N49" s="11"/>
    </row>
    <row r="50" spans="3:14" x14ac:dyDescent="0.35">
      <c r="D50" t="s">
        <v>21</v>
      </c>
      <c r="E50" s="11">
        <v>3609590</v>
      </c>
      <c r="F50" s="11">
        <v>3019821</v>
      </c>
      <c r="G50" s="11">
        <v>589769</v>
      </c>
      <c r="H50" s="13">
        <v>19.5</v>
      </c>
      <c r="I50" s="13"/>
      <c r="J50" s="11">
        <v>183891</v>
      </c>
      <c r="K50" s="11">
        <v>171391</v>
      </c>
      <c r="L50" s="11">
        <v>12500</v>
      </c>
      <c r="M50" s="13">
        <v>7.3</v>
      </c>
      <c r="N50" s="11"/>
    </row>
    <row r="51" spans="3:14" x14ac:dyDescent="0.35">
      <c r="D51" t="s">
        <v>34</v>
      </c>
      <c r="E51" s="11">
        <v>2035418</v>
      </c>
      <c r="F51" s="11">
        <v>1653589</v>
      </c>
      <c r="G51" s="11">
        <v>381829</v>
      </c>
      <c r="H51" s="13">
        <v>23.1</v>
      </c>
      <c r="I51" s="13"/>
      <c r="J51" s="11">
        <v>103694</v>
      </c>
      <c r="K51" s="11">
        <v>93850</v>
      </c>
      <c r="L51" s="11">
        <v>9844</v>
      </c>
      <c r="M51" s="13">
        <v>10.5</v>
      </c>
      <c r="N51" s="11"/>
    </row>
    <row r="52" spans="3:14" x14ac:dyDescent="0.35">
      <c r="D52" t="s">
        <v>35</v>
      </c>
      <c r="E52" s="11">
        <v>8438</v>
      </c>
      <c r="F52" s="11">
        <v>6574</v>
      </c>
      <c r="G52" s="11">
        <v>1864</v>
      </c>
      <c r="H52" s="13">
        <v>28.4</v>
      </c>
      <c r="I52" s="13"/>
      <c r="J52" s="11">
        <v>430</v>
      </c>
      <c r="K52" s="11">
        <v>373</v>
      </c>
      <c r="L52" s="11">
        <v>57</v>
      </c>
      <c r="M52" s="13">
        <v>15.3</v>
      </c>
      <c r="N52" s="11"/>
    </row>
    <row r="53" spans="3:14" hidden="1" x14ac:dyDescent="0.35">
      <c r="D53" t="s">
        <v>36</v>
      </c>
      <c r="E53" s="11">
        <v>0</v>
      </c>
      <c r="F53" s="11">
        <v>0</v>
      </c>
      <c r="G53" s="11">
        <v>0</v>
      </c>
      <c r="H53" s="13">
        <v>0</v>
      </c>
      <c r="I53" s="13"/>
      <c r="J53" s="11">
        <v>0</v>
      </c>
      <c r="K53" s="11">
        <v>0</v>
      </c>
      <c r="L53" s="11">
        <v>0</v>
      </c>
      <c r="M53" s="13">
        <v>0</v>
      </c>
      <c r="N53" s="11"/>
    </row>
    <row r="54" spans="3:14" x14ac:dyDescent="0.35">
      <c r="D54" t="s">
        <v>16</v>
      </c>
      <c r="E54" s="11">
        <v>419813</v>
      </c>
      <c r="F54" s="11">
        <v>167577</v>
      </c>
      <c r="G54" s="11">
        <v>252236</v>
      </c>
      <c r="H54" s="13">
        <v>150.5</v>
      </c>
      <c r="I54" s="13"/>
      <c r="J54" s="11">
        <v>21387</v>
      </c>
      <c r="K54" s="11">
        <v>9511</v>
      </c>
      <c r="L54" s="11">
        <v>11876</v>
      </c>
      <c r="M54" s="13">
        <v>124.9</v>
      </c>
      <c r="N54" s="11"/>
    </row>
    <row r="55" spans="3:14" ht="15" thickBot="1" x14ac:dyDescent="0.4">
      <c r="D55" t="s">
        <v>37</v>
      </c>
      <c r="E55" s="11">
        <v>55035</v>
      </c>
      <c r="F55" s="11">
        <v>49662</v>
      </c>
      <c r="G55" s="11">
        <v>5373</v>
      </c>
      <c r="H55" s="13">
        <v>10.8</v>
      </c>
      <c r="I55" s="13"/>
      <c r="J55" s="11">
        <v>2804</v>
      </c>
      <c r="K55" s="11">
        <v>2819</v>
      </c>
      <c r="L55" s="11">
        <v>-15</v>
      </c>
      <c r="M55" s="13">
        <v>-0.5</v>
      </c>
      <c r="N55" s="11"/>
    </row>
    <row r="56" spans="3:14" ht="15" thickBot="1" x14ac:dyDescent="0.4">
      <c r="D56" s="14" t="s">
        <v>114</v>
      </c>
      <c r="E56" s="15">
        <v>52506764</v>
      </c>
      <c r="F56" s="15">
        <v>38294581</v>
      </c>
      <c r="G56" s="15">
        <v>14212183</v>
      </c>
      <c r="H56" s="16">
        <v>37.1</v>
      </c>
      <c r="I56" s="16"/>
      <c r="J56" s="15">
        <v>2674958</v>
      </c>
      <c r="K56" s="15">
        <v>2173421</v>
      </c>
      <c r="L56" s="15">
        <v>501537</v>
      </c>
      <c r="M56" s="16">
        <v>23.1</v>
      </c>
      <c r="N56" s="11"/>
    </row>
    <row r="57" spans="3:14" x14ac:dyDescent="0.35">
      <c r="E57" s="11"/>
      <c r="F57" s="11"/>
      <c r="G57" s="11"/>
      <c r="H57" s="11"/>
      <c r="I57" s="11"/>
      <c r="J57" s="11"/>
      <c r="K57" s="11"/>
      <c r="L57" s="11"/>
      <c r="M57" s="11"/>
      <c r="N57" s="11"/>
    </row>
    <row r="58" spans="3:14" ht="15" thickBot="1" x14ac:dyDescent="0.4">
      <c r="C58" s="17" t="s">
        <v>38</v>
      </c>
      <c r="D58" s="18"/>
      <c r="E58" s="19">
        <v>86326335</v>
      </c>
      <c r="F58" s="19">
        <v>81397239</v>
      </c>
      <c r="G58" s="19">
        <v>4929096</v>
      </c>
      <c r="H58" s="20">
        <v>6.1</v>
      </c>
      <c r="I58" s="20"/>
      <c r="J58" s="19">
        <v>4397895</v>
      </c>
      <c r="K58" s="19">
        <v>4619725</v>
      </c>
      <c r="L58" s="19">
        <v>-221830</v>
      </c>
      <c r="M58" s="20">
        <v>-4.8</v>
      </c>
      <c r="N58" s="11"/>
    </row>
    <row r="59" spans="3:14" x14ac:dyDescent="0.35">
      <c r="C59" s="5"/>
      <c r="D59" s="5"/>
      <c r="E59" s="21"/>
      <c r="F59" s="21"/>
      <c r="G59" s="21"/>
      <c r="H59" s="22"/>
      <c r="I59" s="22"/>
      <c r="J59" s="21"/>
      <c r="K59" s="21"/>
      <c r="L59" s="21"/>
      <c r="M59" s="22"/>
      <c r="N59" s="11"/>
    </row>
    <row r="60" spans="3:14" x14ac:dyDescent="0.35">
      <c r="C60" s="12"/>
      <c r="D60" s="12" t="s">
        <v>39</v>
      </c>
      <c r="E60" s="11"/>
      <c r="F60" s="11"/>
      <c r="G60" s="11"/>
      <c r="H60" s="11"/>
      <c r="I60" s="11"/>
      <c r="J60" s="11"/>
      <c r="K60" s="11"/>
      <c r="L60" s="11"/>
      <c r="M60" s="11"/>
      <c r="N60" s="11"/>
    </row>
    <row r="61" spans="3:14" hidden="1" outlineLevel="1" x14ac:dyDescent="0.35">
      <c r="D61" t="s">
        <v>40</v>
      </c>
      <c r="E61" s="11">
        <v>27081</v>
      </c>
      <c r="F61" s="11">
        <v>27081</v>
      </c>
      <c r="G61" s="11">
        <v>0</v>
      </c>
      <c r="H61" s="13">
        <v>0</v>
      </c>
      <c r="I61" s="13"/>
      <c r="J61" s="11">
        <v>1380</v>
      </c>
      <c r="K61" s="11">
        <v>1537</v>
      </c>
      <c r="L61" s="11">
        <v>-157</v>
      </c>
      <c r="M61" s="13">
        <v>-10.199999999999999</v>
      </c>
      <c r="N61" s="11"/>
    </row>
    <row r="62" spans="3:14" hidden="1" outlineLevel="1" x14ac:dyDescent="0.35">
      <c r="D62" t="s">
        <v>41</v>
      </c>
      <c r="E62" s="11">
        <v>666989</v>
      </c>
      <c r="F62" s="11">
        <v>666989</v>
      </c>
      <c r="G62" s="11">
        <v>0</v>
      </c>
      <c r="H62" s="13">
        <v>0</v>
      </c>
      <c r="I62" s="13"/>
      <c r="J62" s="11">
        <v>33980</v>
      </c>
      <c r="K62" s="11">
        <v>37855</v>
      </c>
      <c r="L62" s="11">
        <v>-3875</v>
      </c>
      <c r="M62" s="13">
        <v>-10.199999999999999</v>
      </c>
      <c r="N62" s="11"/>
    </row>
    <row r="63" spans="3:14" ht="15" hidden="1" outlineLevel="1" thickBot="1" x14ac:dyDescent="0.4">
      <c r="D63" s="24"/>
      <c r="E63" s="25"/>
      <c r="F63" s="25"/>
      <c r="G63" s="25"/>
      <c r="H63" s="25"/>
      <c r="I63" s="25"/>
      <c r="J63" s="25"/>
      <c r="K63" s="25"/>
      <c r="L63" s="25"/>
      <c r="M63" s="25"/>
      <c r="N63" s="11"/>
    </row>
    <row r="64" spans="3:14" hidden="1" outlineLevel="1" x14ac:dyDescent="0.35">
      <c r="E64" s="11"/>
      <c r="F64" s="11"/>
      <c r="G64" s="11"/>
      <c r="H64" s="11"/>
      <c r="I64" s="11"/>
      <c r="J64" s="11"/>
      <c r="K64" s="11"/>
      <c r="L64" s="11"/>
      <c r="M64" s="11"/>
      <c r="N64" s="11"/>
    </row>
    <row r="65" spans="3:14" hidden="1" outlineLevel="1" x14ac:dyDescent="0.35">
      <c r="D65" t="s">
        <v>42</v>
      </c>
      <c r="E65" s="11">
        <v>694070</v>
      </c>
      <c r="F65" s="11">
        <v>694070</v>
      </c>
      <c r="G65" s="11">
        <v>0</v>
      </c>
      <c r="H65" s="13">
        <v>0</v>
      </c>
      <c r="I65" s="13"/>
      <c r="J65" s="11">
        <v>35360</v>
      </c>
      <c r="K65" s="11">
        <v>39392</v>
      </c>
      <c r="L65" s="11">
        <v>-4032</v>
      </c>
      <c r="M65" s="13">
        <v>-10.199999999999999</v>
      </c>
      <c r="N65" s="11"/>
    </row>
    <row r="66" spans="3:14" hidden="1" outlineLevel="1" x14ac:dyDescent="0.35">
      <c r="D66" t="s">
        <v>43</v>
      </c>
      <c r="E66" s="11">
        <v>23969038</v>
      </c>
      <c r="F66" s="11">
        <v>14911683</v>
      </c>
      <c r="G66" s="11">
        <v>9057355</v>
      </c>
      <c r="H66" s="13">
        <v>60.7</v>
      </c>
      <c r="I66" s="13"/>
      <c r="J66" s="11">
        <v>1221103</v>
      </c>
      <c r="K66" s="11">
        <v>846317</v>
      </c>
      <c r="L66" s="11">
        <v>374786</v>
      </c>
      <c r="M66" s="13">
        <v>44.3</v>
      </c>
      <c r="N66" s="11"/>
    </row>
    <row r="67" spans="3:14" ht="15" hidden="1" outlineLevel="1" thickBot="1" x14ac:dyDescent="0.4">
      <c r="C67" s="14" t="s">
        <v>44</v>
      </c>
      <c r="D67" s="14"/>
      <c r="E67" s="15">
        <v>24663108</v>
      </c>
      <c r="F67" s="15">
        <v>15605753</v>
      </c>
      <c r="G67" s="15">
        <v>9057355</v>
      </c>
      <c r="H67" s="16">
        <v>58</v>
      </c>
      <c r="I67" s="16"/>
      <c r="J67" s="15">
        <v>1256463</v>
      </c>
      <c r="K67" s="15">
        <v>885709</v>
      </c>
      <c r="L67" s="15">
        <v>370754</v>
      </c>
      <c r="M67" s="16">
        <v>41.9</v>
      </c>
      <c r="N67" s="11"/>
    </row>
    <row r="68" spans="3:14" collapsed="1" x14ac:dyDescent="0.35">
      <c r="D68" t="s">
        <v>45</v>
      </c>
      <c r="E68" s="11">
        <v>24580964</v>
      </c>
      <c r="F68" s="11">
        <v>15543606</v>
      </c>
      <c r="G68" s="11">
        <v>9037358</v>
      </c>
      <c r="H68" s="13">
        <v>58.1</v>
      </c>
      <c r="I68" s="13"/>
      <c r="J68" s="11">
        <v>1252278</v>
      </c>
      <c r="K68" s="11">
        <v>882182</v>
      </c>
      <c r="L68" s="11">
        <v>370096</v>
      </c>
      <c r="M68" s="13">
        <v>42</v>
      </c>
      <c r="N68" s="11"/>
    </row>
    <row r="69" spans="3:14" x14ac:dyDescent="0.35">
      <c r="D69" t="s">
        <v>46</v>
      </c>
      <c r="E69" s="11">
        <v>82143</v>
      </c>
      <c r="F69" s="11">
        <v>62147</v>
      </c>
      <c r="G69" s="11">
        <v>19996</v>
      </c>
      <c r="H69" s="13">
        <v>32.200000000000003</v>
      </c>
      <c r="I69" s="13"/>
      <c r="J69" s="11">
        <v>4185</v>
      </c>
      <c r="K69" s="11">
        <v>3527</v>
      </c>
      <c r="L69" s="11">
        <v>658</v>
      </c>
      <c r="M69" s="13">
        <v>18.7</v>
      </c>
      <c r="N69" s="11"/>
    </row>
    <row r="70" spans="3:14" ht="15.75" customHeight="1" thickBot="1" x14ac:dyDescent="0.4">
      <c r="C70" s="17" t="s">
        <v>44</v>
      </c>
      <c r="D70" s="17"/>
      <c r="E70" s="19">
        <v>24663107</v>
      </c>
      <c r="F70" s="19">
        <v>15605753</v>
      </c>
      <c r="G70" s="19">
        <v>9057354</v>
      </c>
      <c r="H70" s="20">
        <v>58</v>
      </c>
      <c r="I70" s="20"/>
      <c r="J70" s="19">
        <v>1256463</v>
      </c>
      <c r="K70" s="19">
        <v>885709</v>
      </c>
      <c r="L70" s="19">
        <v>370754</v>
      </c>
      <c r="M70" s="20">
        <v>41.9</v>
      </c>
      <c r="N70" s="11"/>
    </row>
    <row r="71" spans="3:14" ht="15" thickBot="1" x14ac:dyDescent="0.4">
      <c r="C71" s="14" t="s">
        <v>47</v>
      </c>
      <c r="D71" s="14"/>
      <c r="E71" s="15">
        <v>110989442</v>
      </c>
      <c r="F71" s="15">
        <v>97002992</v>
      </c>
      <c r="G71" s="15">
        <v>13986450</v>
      </c>
      <c r="H71" s="16">
        <v>14.4</v>
      </c>
      <c r="I71" s="16"/>
      <c r="J71" s="15">
        <v>5654358</v>
      </c>
      <c r="K71" s="15">
        <v>5505434</v>
      </c>
      <c r="L71" s="15">
        <v>148924</v>
      </c>
      <c r="M71" s="16">
        <v>2.7</v>
      </c>
      <c r="N71" s="11"/>
    </row>
    <row r="72" spans="3:14" x14ac:dyDescent="0.35">
      <c r="E72" s="26"/>
      <c r="F72" s="26"/>
      <c r="G72" s="11"/>
      <c r="H72" s="11"/>
      <c r="I72" s="11"/>
      <c r="J72" s="26"/>
      <c r="K72" s="26"/>
      <c r="L72" s="11"/>
      <c r="M72" s="11"/>
    </row>
    <row r="73" spans="3:14" x14ac:dyDescent="0.35">
      <c r="E73" s="26"/>
      <c r="F73" s="26"/>
      <c r="G73" s="11"/>
      <c r="H73" s="11"/>
      <c r="I73" s="11"/>
      <c r="J73" s="26"/>
      <c r="K73" s="26"/>
      <c r="L73" s="11"/>
      <c r="M73" s="11"/>
    </row>
    <row r="74" spans="3:14" x14ac:dyDescent="0.35">
      <c r="C74" s="27"/>
      <c r="D74" s="28"/>
      <c r="E74" s="26"/>
      <c r="F74" s="26"/>
      <c r="G74" s="11"/>
      <c r="H74" s="11"/>
      <c r="I74" s="11"/>
      <c r="J74" s="26"/>
      <c r="K74" s="26"/>
      <c r="L74" s="11"/>
      <c r="M74" s="11"/>
    </row>
    <row r="75" spans="3:14" ht="32.25" customHeight="1" x14ac:dyDescent="0.35">
      <c r="C75" s="47" t="s">
        <v>126</v>
      </c>
      <c r="D75" s="47"/>
      <c r="E75" s="47"/>
      <c r="F75" s="47"/>
      <c r="G75" s="47"/>
      <c r="H75" s="47"/>
      <c r="I75" s="47"/>
      <c r="J75" s="47"/>
      <c r="K75" s="47"/>
      <c r="L75" s="11"/>
      <c r="M75" s="11"/>
    </row>
    <row r="76" spans="3:14" ht="5.15" customHeight="1" x14ac:dyDescent="0.35"/>
    <row r="77" spans="3:14" ht="3" customHeight="1" x14ac:dyDescent="0.35">
      <c r="D77" s="28"/>
    </row>
    <row r="78" spans="3:14" ht="36.75" customHeight="1" x14ac:dyDescent="0.35">
      <c r="C78" s="44" t="s">
        <v>125</v>
      </c>
      <c r="D78" s="44"/>
      <c r="E78" s="44"/>
      <c r="F78" s="44"/>
      <c r="G78" s="44"/>
      <c r="H78" s="44"/>
      <c r="I78" s="44"/>
      <c r="J78" s="44"/>
      <c r="K78" s="44"/>
    </row>
  </sheetData>
  <mergeCells count="6">
    <mergeCell ref="C78:K78"/>
    <mergeCell ref="E7:F7"/>
    <mergeCell ref="G7:H7"/>
    <mergeCell ref="J7:K7"/>
    <mergeCell ref="L7:M7"/>
    <mergeCell ref="C75:K75"/>
  </mergeCells>
  <pageMargins left="0.70866141732283472" right="0.70866141732283472" top="0.39370078740157483" bottom="0.19685039370078741" header="0.31496062992125984" footer="0.31496062992125984"/>
  <pageSetup scale="69" orientation="portrait" r:id="rId1"/>
  <headerFooter differentOddEven="1">
    <oddFooter>&amp;L_x000D_&amp;1#&amp;"Calibri"&amp;10&amp;K000000 Confidential Information</oddFooter>
    <evenHeader>&amp;CClassification: Confidential</evenHeader>
    <evenFooter>&amp;L_x000D_&amp;1#&amp;"Calibri"&amp;10&amp;K000000 Confidential Information&amp;CClassification: Confidential&amp;</evenFooter>
  </headerFooter>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F6084-F6E9-468F-932E-C23129728ECC}">
  <sheetPr codeName="Sheet11">
    <pageSetUpPr fitToPage="1"/>
  </sheetPr>
  <dimension ref="B4:W45"/>
  <sheetViews>
    <sheetView showGridLines="0" zoomScale="80" zoomScaleNormal="80" workbookViewId="0">
      <selection activeCell="N23" sqref="N23"/>
    </sheetView>
  </sheetViews>
  <sheetFormatPr defaultRowHeight="14.5" x14ac:dyDescent="0.35"/>
  <cols>
    <col min="1" max="1" width="5.7265625" customWidth="1"/>
    <col min="2" max="2" width="2.7265625" customWidth="1"/>
    <col min="3" max="3" width="42.26953125" customWidth="1"/>
    <col min="4" max="4" width="12.26953125" customWidth="1"/>
    <col min="5" max="5" width="12.26953125" bestFit="1" customWidth="1"/>
    <col min="6" max="6" width="11.26953125" hidden="1" customWidth="1"/>
    <col min="7" max="7" width="9.1796875" hidden="1" customWidth="1"/>
    <col min="8" max="9" width="13.453125" hidden="1" customWidth="1"/>
    <col min="10" max="10" width="12.26953125" hidden="1" customWidth="1"/>
    <col min="11" max="11" width="9.1796875" hidden="1" customWidth="1"/>
    <col min="12" max="12" width="2.453125" customWidth="1"/>
    <col min="13" max="13" width="12" bestFit="1" customWidth="1"/>
    <col min="14" max="14" width="11.26953125" bestFit="1" customWidth="1"/>
    <col min="15" max="15" width="9.54296875" hidden="1" customWidth="1"/>
    <col min="16" max="16" width="9.1796875" hidden="1" customWidth="1"/>
    <col min="17" max="18" width="11.26953125" hidden="1" customWidth="1"/>
    <col min="19" max="19" width="9.54296875" hidden="1" customWidth="1"/>
    <col min="20" max="20" width="9.1796875" hidden="1" customWidth="1"/>
  </cols>
  <sheetData>
    <row r="4" spans="2:21" ht="23.5" x14ac:dyDescent="0.55000000000000004">
      <c r="B4" s="1" t="s">
        <v>0</v>
      </c>
    </row>
    <row r="5" spans="2:21" ht="21.5" thickBot="1" x14ac:dyDescent="0.55000000000000004">
      <c r="B5" s="3" t="s">
        <v>48</v>
      </c>
      <c r="C5" s="4"/>
      <c r="D5" s="4"/>
      <c r="E5" s="4"/>
      <c r="F5" s="4"/>
      <c r="G5" s="4"/>
      <c r="H5" s="4"/>
      <c r="I5" s="4"/>
      <c r="J5" s="4"/>
      <c r="K5" s="4"/>
      <c r="L5" s="4"/>
      <c r="M5" s="4"/>
      <c r="N5" s="4"/>
      <c r="O5" s="4"/>
      <c r="P5" s="4"/>
      <c r="Q5" s="4"/>
      <c r="R5" s="4"/>
      <c r="S5" s="4"/>
      <c r="T5" s="4"/>
    </row>
    <row r="6" spans="2:21" ht="15" customHeight="1" thickTop="1" x14ac:dyDescent="0.35">
      <c r="B6" s="5" t="s">
        <v>49</v>
      </c>
    </row>
    <row r="7" spans="2:21" x14ac:dyDescent="0.35">
      <c r="D7" s="45" t="s">
        <v>3</v>
      </c>
      <c r="E7" s="45"/>
      <c r="F7" s="46" t="s">
        <v>4</v>
      </c>
      <c r="G7" s="46"/>
      <c r="H7" s="45" t="s">
        <v>3</v>
      </c>
      <c r="I7" s="45"/>
      <c r="J7" s="46" t="s">
        <v>4</v>
      </c>
      <c r="K7" s="46"/>
      <c r="L7" s="6"/>
      <c r="M7" s="45" t="s">
        <v>5</v>
      </c>
      <c r="N7" s="45"/>
      <c r="O7" s="46" t="s">
        <v>4</v>
      </c>
      <c r="P7" s="46"/>
      <c r="Q7" s="45" t="s">
        <v>5</v>
      </c>
      <c r="R7" s="45"/>
      <c r="S7" s="46" t="s">
        <v>4</v>
      </c>
      <c r="T7" s="46"/>
    </row>
    <row r="8" spans="2:21" ht="17" thickBot="1" x14ac:dyDescent="0.5">
      <c r="B8" s="7"/>
      <c r="C8" s="7"/>
      <c r="D8" s="8" t="s">
        <v>118</v>
      </c>
      <c r="E8" s="8" t="s">
        <v>127</v>
      </c>
      <c r="F8" s="9" t="s">
        <v>6</v>
      </c>
      <c r="G8" s="9" t="s">
        <v>7</v>
      </c>
      <c r="H8" s="8" t="s">
        <v>119</v>
      </c>
      <c r="I8" s="8" t="s">
        <v>115</v>
      </c>
      <c r="J8" s="9" t="s">
        <v>6</v>
      </c>
      <c r="K8" s="9" t="s">
        <v>7</v>
      </c>
      <c r="L8" s="9"/>
      <c r="M8" s="8" t="s">
        <v>118</v>
      </c>
      <c r="N8" s="8" t="s">
        <v>127</v>
      </c>
      <c r="O8" s="9" t="s">
        <v>6</v>
      </c>
      <c r="P8" s="9" t="s">
        <v>7</v>
      </c>
      <c r="Q8" s="8" t="s">
        <v>120</v>
      </c>
      <c r="R8" s="8" t="s">
        <v>116</v>
      </c>
      <c r="S8" s="9" t="s">
        <v>6</v>
      </c>
      <c r="T8" s="9" t="s">
        <v>7</v>
      </c>
    </row>
    <row r="9" spans="2:21" ht="15" thickTop="1" x14ac:dyDescent="0.35">
      <c r="B9" s="12"/>
      <c r="D9" s="11"/>
      <c r="E9" s="11"/>
      <c r="F9" s="11"/>
      <c r="G9" s="11"/>
      <c r="H9" s="11"/>
      <c r="I9" s="11"/>
      <c r="J9" s="11"/>
      <c r="K9" s="11"/>
      <c r="L9" s="11"/>
      <c r="M9" s="11"/>
      <c r="N9" s="11"/>
      <c r="O9" s="11"/>
      <c r="P9" s="11"/>
      <c r="Q9" s="11"/>
      <c r="R9" s="11"/>
      <c r="S9" s="11"/>
      <c r="T9" s="11"/>
    </row>
    <row r="10" spans="2:21" x14ac:dyDescent="0.35">
      <c r="B10" t="s">
        <v>50</v>
      </c>
      <c r="D10" s="11">
        <v>41990876</v>
      </c>
      <c r="E10" s="11">
        <v>37675657</v>
      </c>
      <c r="F10" s="11">
        <v>4315219</v>
      </c>
      <c r="G10" s="13">
        <v>11.5</v>
      </c>
      <c r="H10" s="11">
        <v>117493058</v>
      </c>
      <c r="I10" s="11">
        <v>112852514</v>
      </c>
      <c r="J10" s="11">
        <v>4640544</v>
      </c>
      <c r="K10" s="13">
        <v>4.0999999999999996</v>
      </c>
      <c r="L10" s="13"/>
      <c r="M10" s="11">
        <v>2221734</v>
      </c>
      <c r="N10" s="11">
        <v>2208903</v>
      </c>
      <c r="O10" s="11">
        <v>12831</v>
      </c>
      <c r="P10" s="13">
        <v>0.6</v>
      </c>
      <c r="Q10" s="11">
        <v>6637811</v>
      </c>
      <c r="R10" s="11">
        <v>6343321</v>
      </c>
      <c r="S10" s="11">
        <v>294490</v>
      </c>
      <c r="T10" s="13">
        <v>4.5999999999999996</v>
      </c>
      <c r="U10" s="11"/>
    </row>
    <row r="11" spans="2:21" ht="15" thickBot="1" x14ac:dyDescent="0.4">
      <c r="B11" s="24" t="s">
        <v>51</v>
      </c>
      <c r="C11" s="24"/>
      <c r="D11" s="25">
        <v>-28662723</v>
      </c>
      <c r="E11" s="25">
        <v>-26071510</v>
      </c>
      <c r="F11" s="25">
        <v>-2591213</v>
      </c>
      <c r="G11" s="29">
        <v>9.9</v>
      </c>
      <c r="H11" s="25">
        <v>-79557925</v>
      </c>
      <c r="I11" s="25">
        <v>-79490703</v>
      </c>
      <c r="J11" s="25">
        <v>-67222</v>
      </c>
      <c r="K11" s="29">
        <v>0.1</v>
      </c>
      <c r="L11" s="29"/>
      <c r="M11" s="25">
        <v>-1516058</v>
      </c>
      <c r="N11" s="25">
        <v>-1528628</v>
      </c>
      <c r="O11" s="25">
        <v>12570</v>
      </c>
      <c r="P11" s="29">
        <v>-0.8</v>
      </c>
      <c r="Q11" s="25">
        <v>-4492586</v>
      </c>
      <c r="R11" s="25">
        <v>-4465307</v>
      </c>
      <c r="S11" s="25">
        <v>-27279</v>
      </c>
      <c r="T11" s="29">
        <v>0.6</v>
      </c>
      <c r="U11" s="11"/>
    </row>
    <row r="12" spans="2:21" x14ac:dyDescent="0.35">
      <c r="B12" s="5" t="s">
        <v>52</v>
      </c>
      <c r="C12" s="5"/>
      <c r="D12" s="21">
        <v>13328153</v>
      </c>
      <c r="E12" s="21">
        <v>11604147</v>
      </c>
      <c r="F12" s="21">
        <v>1724006</v>
      </c>
      <c r="G12" s="22">
        <v>14.9</v>
      </c>
      <c r="H12" s="21">
        <v>37935133</v>
      </c>
      <c r="I12" s="21">
        <v>33361811</v>
      </c>
      <c r="J12" s="21">
        <v>4573322</v>
      </c>
      <c r="K12" s="22">
        <v>13.7</v>
      </c>
      <c r="L12" s="22"/>
      <c r="M12" s="21">
        <v>705676</v>
      </c>
      <c r="N12" s="21">
        <v>680275</v>
      </c>
      <c r="O12" s="21">
        <v>25401</v>
      </c>
      <c r="P12" s="22">
        <v>3.7</v>
      </c>
      <c r="Q12" s="21">
        <v>2145225</v>
      </c>
      <c r="R12" s="21">
        <v>1878014</v>
      </c>
      <c r="S12" s="21">
        <v>267211</v>
      </c>
      <c r="T12" s="22">
        <v>14.2</v>
      </c>
      <c r="U12" s="11"/>
    </row>
    <row r="13" spans="2:21" x14ac:dyDescent="0.35">
      <c r="B13" s="5"/>
      <c r="C13" s="5"/>
      <c r="D13" s="21"/>
      <c r="E13" s="21"/>
      <c r="F13" s="21"/>
      <c r="G13" s="22"/>
      <c r="H13" s="21"/>
      <c r="I13" s="21"/>
      <c r="J13" s="21"/>
      <c r="K13" s="22"/>
      <c r="L13" s="22"/>
      <c r="M13" s="21"/>
      <c r="N13" s="21"/>
      <c r="O13" s="21"/>
      <c r="P13" s="22"/>
      <c r="Q13" s="21"/>
      <c r="R13" s="21"/>
      <c r="S13" s="21"/>
      <c r="T13" s="22"/>
      <c r="U13" s="11"/>
    </row>
    <row r="14" spans="2:21" x14ac:dyDescent="0.35">
      <c r="B14" t="s">
        <v>53</v>
      </c>
      <c r="D14" s="11">
        <v>-7151531</v>
      </c>
      <c r="E14" s="11">
        <v>-6354649</v>
      </c>
      <c r="F14" s="11">
        <v>-796882</v>
      </c>
      <c r="G14" s="13">
        <v>12.5</v>
      </c>
      <c r="H14" s="11">
        <v>-20516672</v>
      </c>
      <c r="I14" s="11">
        <v>-18773740</v>
      </c>
      <c r="J14" s="11">
        <v>-1742932</v>
      </c>
      <c r="K14" s="13">
        <v>9.3000000000000007</v>
      </c>
      <c r="L14" s="13"/>
      <c r="M14" s="11">
        <v>-377953</v>
      </c>
      <c r="N14" s="11">
        <v>-372521</v>
      </c>
      <c r="O14" s="11">
        <v>-5432</v>
      </c>
      <c r="P14" s="13">
        <v>1.5</v>
      </c>
      <c r="Q14" s="11">
        <v>-1159700</v>
      </c>
      <c r="R14" s="11">
        <v>-1055895</v>
      </c>
      <c r="S14" s="11">
        <v>-103805</v>
      </c>
      <c r="T14" s="13">
        <v>9.8000000000000007</v>
      </c>
      <c r="U14" s="11"/>
    </row>
    <row r="15" spans="2:21" x14ac:dyDescent="0.35">
      <c r="B15" t="s">
        <v>54</v>
      </c>
      <c r="D15" s="11">
        <v>-2089547</v>
      </c>
      <c r="E15" s="11">
        <v>-1872109</v>
      </c>
      <c r="F15" s="11">
        <v>-217438</v>
      </c>
      <c r="G15" s="13">
        <v>11.6</v>
      </c>
      <c r="H15" s="11">
        <v>-6244779</v>
      </c>
      <c r="I15" s="11">
        <v>-5561994</v>
      </c>
      <c r="J15" s="11">
        <v>-682785</v>
      </c>
      <c r="K15" s="13">
        <v>12.3</v>
      </c>
      <c r="L15" s="13"/>
      <c r="M15" s="11">
        <v>-110490</v>
      </c>
      <c r="N15" s="11">
        <v>-109768</v>
      </c>
      <c r="O15" s="11">
        <v>-722</v>
      </c>
      <c r="P15" s="13">
        <v>0.7</v>
      </c>
      <c r="Q15" s="11">
        <v>-353400</v>
      </c>
      <c r="R15" s="11">
        <v>-312435</v>
      </c>
      <c r="S15" s="11">
        <v>-40965</v>
      </c>
      <c r="T15" s="13">
        <v>13.1</v>
      </c>
      <c r="U15" s="11"/>
    </row>
    <row r="16" spans="2:21" ht="15" thickBot="1" x14ac:dyDescent="0.4">
      <c r="B16" s="24" t="s">
        <v>55</v>
      </c>
      <c r="C16" s="24"/>
      <c r="D16" s="25">
        <v>64230</v>
      </c>
      <c r="E16" s="25">
        <v>-2013047</v>
      </c>
      <c r="F16" s="25">
        <v>2077277</v>
      </c>
      <c r="G16" s="29">
        <v>-103.2</v>
      </c>
      <c r="H16" s="25">
        <v>165992</v>
      </c>
      <c r="I16" s="25">
        <v>-2196502</v>
      </c>
      <c r="J16" s="25">
        <v>2362494</v>
      </c>
      <c r="K16" s="29">
        <v>-107.6</v>
      </c>
      <c r="L16" s="29"/>
      <c r="M16" s="25">
        <v>3323</v>
      </c>
      <c r="N16" s="25">
        <v>-118756</v>
      </c>
      <c r="O16" s="25">
        <v>122079</v>
      </c>
      <c r="P16" s="29">
        <v>-102.8</v>
      </c>
      <c r="Q16" s="25">
        <v>9169</v>
      </c>
      <c r="R16" s="25">
        <v>-129342</v>
      </c>
      <c r="S16" s="25">
        <v>138511</v>
      </c>
      <c r="T16" s="29">
        <v>-107.1</v>
      </c>
      <c r="U16" s="11"/>
    </row>
    <row r="17" spans="2:23" x14ac:dyDescent="0.35">
      <c r="B17" s="5" t="s">
        <v>56</v>
      </c>
      <c r="C17" s="5"/>
      <c r="D17" s="21">
        <v>4151305</v>
      </c>
      <c r="E17" s="21">
        <v>1364342</v>
      </c>
      <c r="F17" s="21">
        <v>2786963</v>
      </c>
      <c r="G17" s="22">
        <v>204.3</v>
      </c>
      <c r="H17" s="21">
        <v>11339674</v>
      </c>
      <c r="I17" s="21">
        <v>6829575</v>
      </c>
      <c r="J17" s="21">
        <v>4510099</v>
      </c>
      <c r="K17" s="22">
        <v>66</v>
      </c>
      <c r="L17" s="22"/>
      <c r="M17" s="21">
        <v>220556</v>
      </c>
      <c r="N17" s="21">
        <v>79230</v>
      </c>
      <c r="O17" s="21">
        <v>141326</v>
      </c>
      <c r="P17" s="22">
        <v>178.4</v>
      </c>
      <c r="Q17" s="21">
        <v>641294</v>
      </c>
      <c r="R17" s="21">
        <v>380342</v>
      </c>
      <c r="S17" s="21">
        <v>260952</v>
      </c>
      <c r="T17" s="22">
        <v>68.599999999999994</v>
      </c>
      <c r="U17" s="11"/>
    </row>
    <row r="18" spans="2:23" x14ac:dyDescent="0.35">
      <c r="B18" s="5"/>
      <c r="C18" s="5"/>
      <c r="D18" s="5"/>
      <c r="E18" s="21"/>
      <c r="F18" s="5"/>
      <c r="G18" s="5"/>
      <c r="H18" s="5"/>
      <c r="I18" s="5"/>
      <c r="J18" s="5"/>
      <c r="K18" s="5"/>
      <c r="L18" s="5"/>
      <c r="M18" s="5"/>
      <c r="N18" s="5"/>
      <c r="O18" s="5"/>
      <c r="P18" s="5"/>
      <c r="Q18" s="5"/>
      <c r="R18" s="5"/>
      <c r="S18" s="5"/>
      <c r="T18" s="5"/>
      <c r="U18" s="11"/>
    </row>
    <row r="19" spans="2:23" x14ac:dyDescent="0.35">
      <c r="B19" t="s">
        <v>57</v>
      </c>
      <c r="D19" s="11">
        <v>147704</v>
      </c>
      <c r="E19" s="11">
        <v>111883</v>
      </c>
      <c r="F19" s="11">
        <v>35821</v>
      </c>
      <c r="G19" s="13">
        <v>32</v>
      </c>
      <c r="H19" s="11">
        <v>513006</v>
      </c>
      <c r="I19" s="11">
        <v>301229</v>
      </c>
      <c r="J19" s="11">
        <v>211777</v>
      </c>
      <c r="K19" s="13">
        <v>70.3</v>
      </c>
      <c r="L19" s="13"/>
      <c r="M19" s="11">
        <v>7867</v>
      </c>
      <c r="N19" s="11">
        <v>6553</v>
      </c>
      <c r="O19" s="11">
        <v>1314</v>
      </c>
      <c r="P19" s="13">
        <v>20.100000000000001</v>
      </c>
      <c r="Q19" s="11">
        <v>29223</v>
      </c>
      <c r="R19" s="11">
        <v>16962</v>
      </c>
      <c r="S19" s="11">
        <v>12261</v>
      </c>
      <c r="T19" s="13">
        <v>72.3</v>
      </c>
      <c r="U19" s="11"/>
    </row>
    <row r="20" spans="2:23" x14ac:dyDescent="0.35">
      <c r="B20" t="s">
        <v>58</v>
      </c>
      <c r="D20" s="11">
        <v>-1244205</v>
      </c>
      <c r="E20" s="11">
        <v>-880177</v>
      </c>
      <c r="F20" s="11">
        <v>-364028</v>
      </c>
      <c r="G20" s="13">
        <v>41.4</v>
      </c>
      <c r="H20" s="11">
        <v>-3273017</v>
      </c>
      <c r="I20" s="11">
        <v>-2323125</v>
      </c>
      <c r="J20" s="11">
        <v>-949892</v>
      </c>
      <c r="K20" s="13">
        <v>40.9</v>
      </c>
      <c r="L20" s="13"/>
      <c r="M20" s="11">
        <v>-65875</v>
      </c>
      <c r="N20" s="11">
        <v>-51575</v>
      </c>
      <c r="O20" s="11">
        <v>-14300</v>
      </c>
      <c r="P20" s="13">
        <v>27.7</v>
      </c>
      <c r="Q20" s="11">
        <v>-184198</v>
      </c>
      <c r="R20" s="11">
        <v>-131201</v>
      </c>
      <c r="S20" s="11">
        <v>-52997</v>
      </c>
      <c r="T20" s="13">
        <v>40.4</v>
      </c>
      <c r="U20" s="11"/>
    </row>
    <row r="21" spans="2:23" x14ac:dyDescent="0.35">
      <c r="B21" t="s">
        <v>59</v>
      </c>
      <c r="D21" s="11">
        <v>833001</v>
      </c>
      <c r="E21" s="11">
        <v>-634684</v>
      </c>
      <c r="F21" s="11">
        <v>1467685</v>
      </c>
      <c r="G21" s="13">
        <v>-231.2</v>
      </c>
      <c r="H21" s="11">
        <v>-156807</v>
      </c>
      <c r="I21" s="11">
        <v>-2510994</v>
      </c>
      <c r="J21" s="11">
        <v>2354187</v>
      </c>
      <c r="K21" s="13">
        <v>-93.8</v>
      </c>
      <c r="L21" s="13"/>
      <c r="M21" s="11">
        <v>47071</v>
      </c>
      <c r="N21" s="11">
        <v>-37511</v>
      </c>
      <c r="O21" s="11">
        <v>84582</v>
      </c>
      <c r="P21" s="13">
        <v>-225.5</v>
      </c>
      <c r="Q21" s="11">
        <v>-10695</v>
      </c>
      <c r="R21" s="11">
        <v>-141454</v>
      </c>
      <c r="S21" s="11">
        <v>130759</v>
      </c>
      <c r="T21" s="13">
        <v>-92.4</v>
      </c>
      <c r="U21" s="11"/>
    </row>
    <row r="22" spans="2:23" ht="15" thickBot="1" x14ac:dyDescent="0.4">
      <c r="B22" s="24" t="s">
        <v>60</v>
      </c>
      <c r="C22" s="24"/>
      <c r="D22" s="25">
        <v>0</v>
      </c>
      <c r="E22" s="25">
        <v>0</v>
      </c>
      <c r="F22" s="25">
        <v>0</v>
      </c>
      <c r="G22" s="29">
        <v>0</v>
      </c>
      <c r="H22" s="25">
        <v>0</v>
      </c>
      <c r="I22" s="25">
        <v>0</v>
      </c>
      <c r="J22" s="25">
        <v>0</v>
      </c>
      <c r="K22" s="29">
        <v>0</v>
      </c>
      <c r="L22" s="29"/>
      <c r="M22" s="25">
        <v>0</v>
      </c>
      <c r="N22" s="25">
        <v>0</v>
      </c>
      <c r="O22" s="25">
        <v>0</v>
      </c>
      <c r="P22" s="29">
        <v>0</v>
      </c>
      <c r="Q22" s="25">
        <v>0</v>
      </c>
      <c r="R22" s="25">
        <v>0</v>
      </c>
      <c r="S22" s="25">
        <v>0</v>
      </c>
      <c r="T22" s="29">
        <v>0</v>
      </c>
      <c r="U22" s="11"/>
    </row>
    <row r="23" spans="2:23" x14ac:dyDescent="0.35">
      <c r="B23" s="5" t="s">
        <v>61</v>
      </c>
      <c r="C23" s="5"/>
      <c r="D23" s="21">
        <v>3887805</v>
      </c>
      <c r="E23" s="21">
        <v>-38636</v>
      </c>
      <c r="F23" s="21">
        <v>3926441</v>
      </c>
      <c r="G23" s="21">
        <v>-10163</v>
      </c>
      <c r="H23" s="21">
        <v>8422856</v>
      </c>
      <c r="I23" s="21">
        <v>2296685</v>
      </c>
      <c r="J23" s="21">
        <v>6126171</v>
      </c>
      <c r="K23" s="22">
        <v>266.7</v>
      </c>
      <c r="L23" s="22"/>
      <c r="M23" s="21">
        <v>209619</v>
      </c>
      <c r="N23" s="21">
        <v>-3303</v>
      </c>
      <c r="O23" s="21">
        <v>212922</v>
      </c>
      <c r="P23" s="22">
        <v>-6446.3</v>
      </c>
      <c r="Q23" s="21">
        <v>475624</v>
      </c>
      <c r="R23" s="21">
        <v>124649</v>
      </c>
      <c r="S23" s="21">
        <v>350975</v>
      </c>
      <c r="T23" s="22">
        <v>281.60000000000002</v>
      </c>
      <c r="U23" s="11"/>
      <c r="W23" s="34"/>
    </row>
    <row r="24" spans="2:23" x14ac:dyDescent="0.35">
      <c r="B24" s="5"/>
      <c r="C24" s="5"/>
      <c r="D24" s="5"/>
      <c r="E24" s="5"/>
      <c r="F24" s="5"/>
      <c r="G24" s="5"/>
      <c r="H24" s="5"/>
      <c r="I24" s="5"/>
      <c r="J24" s="5"/>
      <c r="K24" s="5"/>
      <c r="L24" s="5"/>
      <c r="M24" s="5"/>
      <c r="N24" s="5"/>
      <c r="O24" s="5"/>
      <c r="P24" s="5"/>
      <c r="Q24" s="5"/>
      <c r="R24" s="5"/>
      <c r="S24" s="5"/>
      <c r="T24" s="5"/>
      <c r="U24" s="11"/>
    </row>
    <row r="25" spans="2:23" ht="15" thickBot="1" x14ac:dyDescent="0.4">
      <c r="B25" s="24" t="s">
        <v>62</v>
      </c>
      <c r="C25" s="24"/>
      <c r="D25" s="25">
        <v>-1036148</v>
      </c>
      <c r="E25" s="25">
        <v>-578874</v>
      </c>
      <c r="F25" s="25">
        <v>-457274</v>
      </c>
      <c r="G25" s="29">
        <v>79</v>
      </c>
      <c r="H25" s="25">
        <v>-2181134</v>
      </c>
      <c r="I25" s="25">
        <v>-3084763</v>
      </c>
      <c r="J25" s="25">
        <v>903629</v>
      </c>
      <c r="K25" s="29">
        <v>-29.3</v>
      </c>
      <c r="L25" s="29"/>
      <c r="M25" s="25">
        <v>-56021</v>
      </c>
      <c r="N25" s="25">
        <v>-34172</v>
      </c>
      <c r="O25" s="25">
        <v>-21849</v>
      </c>
      <c r="P25" s="29">
        <v>63.9</v>
      </c>
      <c r="Q25" s="25">
        <v>-124283</v>
      </c>
      <c r="R25" s="25">
        <v>-171558</v>
      </c>
      <c r="S25" s="25">
        <v>47275</v>
      </c>
      <c r="T25" s="29">
        <v>-27.6</v>
      </c>
      <c r="U25" s="11"/>
    </row>
    <row r="26" spans="2:23" x14ac:dyDescent="0.35">
      <c r="B26" s="5" t="s">
        <v>63</v>
      </c>
      <c r="C26" s="5"/>
      <c r="D26" s="21">
        <v>2851657</v>
      </c>
      <c r="E26" s="21">
        <v>-617510</v>
      </c>
      <c r="F26" s="21">
        <v>3469167</v>
      </c>
      <c r="G26" s="22">
        <v>-561.79999999999995</v>
      </c>
      <c r="H26" s="21">
        <v>6241722</v>
      </c>
      <c r="I26" s="21">
        <v>-788078</v>
      </c>
      <c r="J26" s="21">
        <v>7029800</v>
      </c>
      <c r="K26" s="22">
        <v>-892</v>
      </c>
      <c r="L26" s="22"/>
      <c r="M26" s="21">
        <v>153598</v>
      </c>
      <c r="N26" s="21">
        <v>-37475</v>
      </c>
      <c r="O26" s="21">
        <v>191073</v>
      </c>
      <c r="P26" s="22">
        <v>-509.9</v>
      </c>
      <c r="Q26" s="21">
        <v>351341</v>
      </c>
      <c r="R26" s="21">
        <v>-46909</v>
      </c>
      <c r="S26" s="21">
        <v>398250</v>
      </c>
      <c r="T26" s="22">
        <v>-849</v>
      </c>
      <c r="U26" s="11"/>
    </row>
    <row r="27" spans="2:23" x14ac:dyDescent="0.35">
      <c r="U27" s="11"/>
    </row>
    <row r="28" spans="2:23" x14ac:dyDescent="0.35">
      <c r="B28" t="s">
        <v>64</v>
      </c>
      <c r="D28" s="43"/>
      <c r="M28" s="43"/>
      <c r="Q28" s="30"/>
      <c r="U28" s="11"/>
    </row>
    <row r="29" spans="2:23" x14ac:dyDescent="0.35">
      <c r="U29" s="11"/>
    </row>
    <row r="30" spans="2:23" ht="15" thickBot="1" x14ac:dyDescent="0.4">
      <c r="B30" s="31" t="s">
        <v>65</v>
      </c>
      <c r="C30" s="4"/>
      <c r="D30" s="32">
        <v>2848832</v>
      </c>
      <c r="E30" s="32">
        <v>-618985</v>
      </c>
      <c r="F30" s="32">
        <v>3467817</v>
      </c>
      <c r="G30" s="33">
        <v>-560.20000000000005</v>
      </c>
      <c r="H30" s="32">
        <v>6222771</v>
      </c>
      <c r="I30" s="32">
        <v>-790709</v>
      </c>
      <c r="J30" s="32">
        <v>7013480</v>
      </c>
      <c r="K30" s="33">
        <v>-887</v>
      </c>
      <c r="L30" s="33"/>
      <c r="M30" s="32">
        <v>153450</v>
      </c>
      <c r="N30" s="32">
        <v>-37563</v>
      </c>
      <c r="O30" s="32">
        <v>191013</v>
      </c>
      <c r="P30" s="33">
        <v>-508.5</v>
      </c>
      <c r="Q30" s="32">
        <v>350241</v>
      </c>
      <c r="R30" s="32">
        <v>-47071</v>
      </c>
      <c r="S30" s="32">
        <v>397312</v>
      </c>
      <c r="T30" s="33">
        <v>-844.1</v>
      </c>
      <c r="U30" s="11"/>
    </row>
    <row r="31" spans="2:23" ht="15" thickTop="1" x14ac:dyDescent="0.35">
      <c r="U31" s="11"/>
    </row>
    <row r="32" spans="2:23" ht="15" thickBot="1" x14ac:dyDescent="0.4">
      <c r="B32" s="31" t="s">
        <v>66</v>
      </c>
      <c r="C32" s="4"/>
      <c r="D32" s="32">
        <v>2825</v>
      </c>
      <c r="E32" s="32">
        <v>1475</v>
      </c>
      <c r="F32" s="32">
        <v>1350</v>
      </c>
      <c r="G32" s="33">
        <v>91.5</v>
      </c>
      <c r="H32" s="32">
        <v>18951</v>
      </c>
      <c r="I32" s="32">
        <v>2631</v>
      </c>
      <c r="J32" s="32">
        <v>16320</v>
      </c>
      <c r="K32" s="33">
        <v>620.29999999999995</v>
      </c>
      <c r="L32" s="33"/>
      <c r="M32" s="32">
        <v>148</v>
      </c>
      <c r="N32" s="32">
        <v>88</v>
      </c>
      <c r="O32" s="32">
        <v>60</v>
      </c>
      <c r="P32" s="33">
        <v>68.2</v>
      </c>
      <c r="Q32" s="32">
        <v>1100</v>
      </c>
      <c r="R32" s="32">
        <v>162</v>
      </c>
      <c r="S32" s="32">
        <v>938</v>
      </c>
      <c r="T32" s="33">
        <v>579</v>
      </c>
      <c r="U32" s="11"/>
    </row>
    <row r="33" spans="2:18" ht="15" thickTop="1" x14ac:dyDescent="0.35">
      <c r="B33" s="27"/>
      <c r="C33" s="28"/>
    </row>
    <row r="34" spans="2:18" ht="34.5" customHeight="1" x14ac:dyDescent="0.35">
      <c r="B34" s="48" t="s">
        <v>104</v>
      </c>
      <c r="C34" s="48"/>
      <c r="D34" s="48"/>
      <c r="E34" s="48"/>
      <c r="F34" s="48"/>
      <c r="G34" s="48"/>
      <c r="H34" s="48"/>
      <c r="I34" s="48"/>
      <c r="J34" s="48"/>
      <c r="K34" s="48"/>
      <c r="L34" s="48"/>
      <c r="M34" s="48"/>
      <c r="N34" s="48"/>
      <c r="Q34" s="34"/>
      <c r="R34" s="34"/>
    </row>
    <row r="35" spans="2:18" ht="5.15" customHeight="1" x14ac:dyDescent="0.35">
      <c r="B35" s="48"/>
      <c r="C35" s="48"/>
      <c r="D35" s="48"/>
      <c r="E35" s="48"/>
      <c r="F35" s="48"/>
      <c r="G35" s="48"/>
      <c r="H35" s="48"/>
      <c r="I35" s="48"/>
      <c r="J35" s="48"/>
      <c r="K35" s="48"/>
      <c r="L35" s="48"/>
      <c r="M35" s="48"/>
      <c r="N35" s="48"/>
    </row>
    <row r="36" spans="2:18" x14ac:dyDescent="0.35">
      <c r="B36" s="27"/>
      <c r="C36" s="28"/>
      <c r="M36" s="34"/>
      <c r="N36" s="34"/>
      <c r="Q36" s="34"/>
      <c r="R36" s="34"/>
    </row>
    <row r="43" spans="2:18" ht="16" x14ac:dyDescent="0.35">
      <c r="H43" s="35"/>
    </row>
    <row r="44" spans="2:18" ht="16" x14ac:dyDescent="0.35">
      <c r="H44" s="35"/>
    </row>
    <row r="45" spans="2:18" x14ac:dyDescent="0.35">
      <c r="H45" s="23"/>
    </row>
  </sheetData>
  <mergeCells count="9">
    <mergeCell ref="B34:N35"/>
    <mergeCell ref="Q7:R7"/>
    <mergeCell ref="S7:T7"/>
    <mergeCell ref="D7:E7"/>
    <mergeCell ref="F7:G7"/>
    <mergeCell ref="H7:I7"/>
    <mergeCell ref="J7:K7"/>
    <mergeCell ref="M7:N7"/>
    <mergeCell ref="O7:P7"/>
  </mergeCells>
  <pageMargins left="1" right="1" top="1" bottom="1" header="0.5" footer="0.5"/>
  <pageSetup scale="86" fitToHeight="0" orientation="portrait" r:id="rId1"/>
  <headerFooter differentOddEven="1">
    <oddFooter>&amp;L_x000D_&amp;1#&amp;"Calibri"&amp;10&amp;K000000 Confidential Information</oddFooter>
    <evenFooter>&amp;L_x000D_&amp;1#&amp;"Calibri"&amp;10&amp;K000000 Confidential Information</evenFooter>
  </headerFooter>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C82B0-9AB8-451F-98D4-2BFFC23268E4}">
  <sheetPr codeName="Sheet13">
    <pageSetUpPr fitToPage="1"/>
  </sheetPr>
  <dimension ref="B2:U62"/>
  <sheetViews>
    <sheetView showGridLines="0" tabSelected="1" topLeftCell="A2" zoomScale="80" zoomScaleNormal="80" workbookViewId="0">
      <selection activeCell="N21" sqref="N21"/>
    </sheetView>
  </sheetViews>
  <sheetFormatPr defaultRowHeight="14.5" x14ac:dyDescent="0.35"/>
  <cols>
    <col min="1" max="1" width="5.7265625" customWidth="1"/>
    <col min="2" max="2" width="2.7265625" customWidth="1"/>
    <col min="3" max="3" width="68.7265625" bestFit="1" customWidth="1"/>
    <col min="4" max="4" width="12.26953125" bestFit="1" customWidth="1"/>
    <col min="5" max="5" width="11.26953125" customWidth="1"/>
    <col min="6" max="6" width="11.26953125" hidden="1" customWidth="1"/>
    <col min="7" max="7" width="10.1796875" hidden="1" customWidth="1"/>
    <col min="8" max="8" width="13" hidden="1" customWidth="1"/>
    <col min="9" max="10" width="12.26953125" hidden="1" customWidth="1"/>
    <col min="11" max="11" width="9.1796875" hidden="1" customWidth="1"/>
    <col min="12" max="12" width="3.26953125" customWidth="1"/>
    <col min="13" max="13" width="11.26953125" bestFit="1" customWidth="1"/>
    <col min="14" max="14" width="10.1796875" bestFit="1" customWidth="1"/>
    <col min="15" max="15" width="9.54296875" hidden="1" customWidth="1"/>
    <col min="16" max="16" width="9.1796875" hidden="1" customWidth="1"/>
    <col min="17" max="17" width="11.26953125" hidden="1" customWidth="1"/>
    <col min="18" max="18" width="9.54296875" hidden="1" customWidth="1"/>
    <col min="19" max="19" width="11.26953125" hidden="1" customWidth="1"/>
    <col min="20" max="20" width="9.1796875" hidden="1" customWidth="1"/>
  </cols>
  <sheetData>
    <row r="2" spans="2:21" x14ac:dyDescent="0.35">
      <c r="H2" s="2">
        <v>811189.16599999997</v>
      </c>
      <c r="I2" s="2">
        <v>19.035920000000001</v>
      </c>
    </row>
    <row r="3" spans="2:21" x14ac:dyDescent="0.35">
      <c r="H3" s="2">
        <f>+H2/I2</f>
        <v>42613.604490878293</v>
      </c>
      <c r="I3" s="2"/>
    </row>
    <row r="4" spans="2:21" ht="23.5" x14ac:dyDescent="0.55000000000000004">
      <c r="B4" s="1" t="s">
        <v>0</v>
      </c>
      <c r="Q4" s="11"/>
      <c r="R4" s="11"/>
    </row>
    <row r="5" spans="2:21" ht="21.5" thickBot="1" x14ac:dyDescent="0.55000000000000004">
      <c r="B5" s="3" t="s">
        <v>67</v>
      </c>
      <c r="C5" s="4"/>
      <c r="D5" s="4"/>
      <c r="E5" s="4"/>
      <c r="F5" s="4"/>
      <c r="G5" s="4"/>
      <c r="H5" s="4"/>
      <c r="I5" s="4"/>
      <c r="J5" s="4"/>
      <c r="K5" s="4"/>
      <c r="L5" s="4"/>
      <c r="M5" s="4"/>
      <c r="N5" s="4"/>
      <c r="O5" s="4"/>
      <c r="P5" s="4"/>
      <c r="Q5" s="4"/>
      <c r="R5" s="4"/>
      <c r="S5" s="4"/>
      <c r="T5" s="4"/>
    </row>
    <row r="6" spans="2:21" ht="15" customHeight="1" thickTop="1" x14ac:dyDescent="0.35">
      <c r="B6" s="5" t="s">
        <v>2</v>
      </c>
    </row>
    <row r="7" spans="2:21" x14ac:dyDescent="0.35">
      <c r="D7" s="45" t="s">
        <v>3</v>
      </c>
      <c r="E7" s="45"/>
      <c r="F7" s="46" t="s">
        <v>4</v>
      </c>
      <c r="G7" s="46"/>
      <c r="H7" s="45" t="s">
        <v>3</v>
      </c>
      <c r="I7" s="45"/>
      <c r="J7" s="46" t="s">
        <v>4</v>
      </c>
      <c r="K7" s="46"/>
      <c r="L7" s="6"/>
      <c r="M7" s="45" t="s">
        <v>5</v>
      </c>
      <c r="N7" s="45"/>
      <c r="O7" s="46" t="s">
        <v>4</v>
      </c>
      <c r="P7" s="46"/>
      <c r="Q7" s="45" t="s">
        <v>5</v>
      </c>
      <c r="R7" s="45"/>
      <c r="S7" s="46" t="s">
        <v>4</v>
      </c>
      <c r="T7" s="46"/>
    </row>
    <row r="8" spans="2:21" ht="15" thickBot="1" x14ac:dyDescent="0.4">
      <c r="B8" s="7"/>
      <c r="C8" s="7"/>
      <c r="D8" s="8" t="s">
        <v>118</v>
      </c>
      <c r="E8" s="8" t="s">
        <v>127</v>
      </c>
      <c r="F8" s="9" t="s">
        <v>6</v>
      </c>
      <c r="G8" s="9" t="s">
        <v>7</v>
      </c>
      <c r="H8" s="8" t="s">
        <v>119</v>
      </c>
      <c r="I8" s="8" t="s">
        <v>115</v>
      </c>
      <c r="J8" s="9" t="s">
        <v>6</v>
      </c>
      <c r="K8" s="9" t="s">
        <v>7</v>
      </c>
      <c r="L8" s="9"/>
      <c r="M8" s="8" t="s">
        <v>118</v>
      </c>
      <c r="N8" s="8" t="s">
        <v>127</v>
      </c>
      <c r="O8" s="9" t="s">
        <v>6</v>
      </c>
      <c r="P8" s="9" t="s">
        <v>7</v>
      </c>
      <c r="Q8" s="8" t="str">
        <f>+H8</f>
        <v>Acum 24</v>
      </c>
      <c r="R8" s="8" t="str">
        <f>+I8</f>
        <v>Acum 23</v>
      </c>
      <c r="S8" s="9" t="s">
        <v>6</v>
      </c>
      <c r="T8" s="9" t="s">
        <v>7</v>
      </c>
    </row>
    <row r="9" spans="2:21" ht="15" thickTop="1" x14ac:dyDescent="0.35">
      <c r="B9" s="10" t="s">
        <v>68</v>
      </c>
      <c r="D9" s="11"/>
      <c r="E9" s="11"/>
      <c r="F9" s="11"/>
      <c r="G9" s="11"/>
      <c r="H9" s="11"/>
      <c r="I9" s="11"/>
      <c r="J9" s="11"/>
      <c r="K9" s="11"/>
      <c r="L9" s="11"/>
      <c r="M9" s="11"/>
      <c r="N9" s="11"/>
      <c r="O9" s="11"/>
      <c r="P9" s="11"/>
      <c r="Q9" s="11"/>
      <c r="R9" s="11"/>
      <c r="S9" s="11"/>
      <c r="T9" s="11"/>
    </row>
    <row r="10" spans="2:21" ht="15" thickBot="1" x14ac:dyDescent="0.4">
      <c r="C10" s="36" t="s">
        <v>69</v>
      </c>
      <c r="D10" s="37">
        <v>3887805</v>
      </c>
      <c r="E10" s="37">
        <v>-38636</v>
      </c>
      <c r="F10" s="37">
        <v>3926441</v>
      </c>
      <c r="G10" s="38">
        <v>-10162.6</v>
      </c>
      <c r="H10" s="37">
        <v>8422856</v>
      </c>
      <c r="I10" s="37">
        <v>2296685</v>
      </c>
      <c r="J10" s="37">
        <v>6126171</v>
      </c>
      <c r="K10" s="38">
        <v>266.7</v>
      </c>
      <c r="L10" s="38"/>
      <c r="M10" s="37">
        <v>209619</v>
      </c>
      <c r="N10" s="37">
        <v>-3303</v>
      </c>
      <c r="O10" s="37">
        <v>212922</v>
      </c>
      <c r="P10" s="38">
        <v>-6446.3</v>
      </c>
      <c r="Q10" s="37">
        <v>475624</v>
      </c>
      <c r="R10" s="37">
        <v>124649</v>
      </c>
      <c r="S10" s="37">
        <v>350975</v>
      </c>
      <c r="T10" s="38">
        <v>281.60000000000002</v>
      </c>
      <c r="U10" s="11"/>
    </row>
    <row r="11" spans="2:21" x14ac:dyDescent="0.35">
      <c r="C11" t="s">
        <v>70</v>
      </c>
      <c r="D11" s="11">
        <v>1089414</v>
      </c>
      <c r="E11" s="11">
        <v>914837</v>
      </c>
      <c r="F11" s="11">
        <v>174577</v>
      </c>
      <c r="G11" s="13">
        <v>19.100000000000001</v>
      </c>
      <c r="H11" s="11">
        <v>3090746</v>
      </c>
      <c r="I11" s="11">
        <v>2831387</v>
      </c>
      <c r="J11" s="11">
        <v>259359</v>
      </c>
      <c r="K11" s="13">
        <v>9.1999999999999993</v>
      </c>
      <c r="L11" s="13"/>
      <c r="M11" s="11">
        <v>57601</v>
      </c>
      <c r="N11" s="11">
        <v>53631</v>
      </c>
      <c r="O11" s="11">
        <v>3970</v>
      </c>
      <c r="P11" s="13">
        <v>7.4</v>
      </c>
      <c r="Q11" s="11">
        <v>174605</v>
      </c>
      <c r="R11" s="11">
        <v>158933</v>
      </c>
      <c r="S11" s="11">
        <v>15672</v>
      </c>
      <c r="T11" s="13">
        <v>9.9</v>
      </c>
      <c r="U11" s="11"/>
    </row>
    <row r="12" spans="2:21" x14ac:dyDescent="0.35">
      <c r="C12" t="s">
        <v>71</v>
      </c>
      <c r="D12" s="11">
        <v>57382</v>
      </c>
      <c r="E12" s="11">
        <v>2066497</v>
      </c>
      <c r="F12" s="11">
        <v>-2009115</v>
      </c>
      <c r="G12" s="13">
        <v>-97.2</v>
      </c>
      <c r="H12" s="11">
        <v>136180</v>
      </c>
      <c r="I12" s="11">
        <v>2112805</v>
      </c>
      <c r="J12" s="11">
        <v>-1976625</v>
      </c>
      <c r="K12" s="13">
        <v>-93.6</v>
      </c>
      <c r="L12" s="13"/>
      <c r="M12" s="11">
        <v>3039</v>
      </c>
      <c r="N12" s="11">
        <v>121890</v>
      </c>
      <c r="O12" s="11">
        <v>-118851</v>
      </c>
      <c r="P12" s="13">
        <v>-97.5</v>
      </c>
      <c r="Q12" s="11">
        <v>7651</v>
      </c>
      <c r="R12" s="11">
        <v>124419</v>
      </c>
      <c r="S12" s="11">
        <v>-116768</v>
      </c>
      <c r="T12" s="13">
        <v>-93.9</v>
      </c>
      <c r="U12" s="11"/>
    </row>
    <row r="13" spans="2:21" x14ac:dyDescent="0.35">
      <c r="C13" t="s">
        <v>72</v>
      </c>
      <c r="D13" s="11">
        <v>196833</v>
      </c>
      <c r="E13" s="11">
        <v>267646</v>
      </c>
      <c r="F13" s="11">
        <v>-70813</v>
      </c>
      <c r="G13" s="13">
        <v>-26.5</v>
      </c>
      <c r="H13" s="11">
        <v>615893</v>
      </c>
      <c r="I13" s="11">
        <v>570804</v>
      </c>
      <c r="J13" s="11">
        <v>45089</v>
      </c>
      <c r="K13" s="13">
        <v>7.9</v>
      </c>
      <c r="L13" s="13"/>
      <c r="M13" s="11">
        <v>10421</v>
      </c>
      <c r="N13" s="11">
        <v>15697</v>
      </c>
      <c r="O13" s="11">
        <v>-5276</v>
      </c>
      <c r="P13" s="13">
        <v>-33.6</v>
      </c>
      <c r="Q13" s="11">
        <v>34947</v>
      </c>
      <c r="R13" s="11">
        <v>32366</v>
      </c>
      <c r="S13" s="11">
        <v>2581</v>
      </c>
      <c r="T13" s="13">
        <v>8</v>
      </c>
      <c r="U13" s="11"/>
    </row>
    <row r="14" spans="2:21" x14ac:dyDescent="0.35">
      <c r="C14" t="s">
        <v>73</v>
      </c>
      <c r="D14" s="11">
        <v>-30912</v>
      </c>
      <c r="E14" s="11">
        <v>-11197</v>
      </c>
      <c r="F14" s="11">
        <v>-19715</v>
      </c>
      <c r="G14" s="13">
        <v>176.1</v>
      </c>
      <c r="H14" s="11">
        <v>-41882</v>
      </c>
      <c r="I14" s="11">
        <v>-48424</v>
      </c>
      <c r="J14" s="11">
        <v>6542</v>
      </c>
      <c r="K14" s="13">
        <v>-13.5</v>
      </c>
      <c r="L14" s="13"/>
      <c r="M14" s="11">
        <v>-1647</v>
      </c>
      <c r="N14" s="11">
        <v>-655</v>
      </c>
      <c r="O14" s="11">
        <v>-992</v>
      </c>
      <c r="P14" s="13">
        <v>151.5</v>
      </c>
      <c r="Q14" s="11">
        <v>-2287</v>
      </c>
      <c r="R14" s="11">
        <v>-2702</v>
      </c>
      <c r="S14" s="11">
        <v>415</v>
      </c>
      <c r="T14" s="13">
        <v>-15.4</v>
      </c>
      <c r="U14" s="11"/>
    </row>
    <row r="15" spans="2:21" x14ac:dyDescent="0.35">
      <c r="C15" t="s">
        <v>74</v>
      </c>
      <c r="D15" s="11">
        <v>933705</v>
      </c>
      <c r="E15" s="11">
        <v>524632</v>
      </c>
      <c r="F15" s="11">
        <v>409073</v>
      </c>
      <c r="G15" s="13">
        <v>78</v>
      </c>
      <c r="H15" s="11">
        <v>2385649</v>
      </c>
      <c r="I15" s="11">
        <v>1564301</v>
      </c>
      <c r="J15" s="11">
        <v>821348</v>
      </c>
      <c r="K15" s="13">
        <v>52.5</v>
      </c>
      <c r="L15" s="13"/>
      <c r="M15" s="11">
        <v>49464</v>
      </c>
      <c r="N15" s="11">
        <v>30744</v>
      </c>
      <c r="O15" s="11">
        <v>18720</v>
      </c>
      <c r="P15" s="13">
        <v>60.9</v>
      </c>
      <c r="Q15" s="11">
        <v>134159</v>
      </c>
      <c r="R15" s="11">
        <v>87978</v>
      </c>
      <c r="S15" s="11">
        <v>46181</v>
      </c>
      <c r="T15" s="13">
        <v>52.5</v>
      </c>
      <c r="U15" s="11"/>
    </row>
    <row r="16" spans="2:21" x14ac:dyDescent="0.35">
      <c r="C16" t="s">
        <v>75</v>
      </c>
      <c r="D16" s="11">
        <v>-833001</v>
      </c>
      <c r="E16" s="11">
        <v>634684</v>
      </c>
      <c r="F16" s="11">
        <v>-1467685</v>
      </c>
      <c r="G16" s="13">
        <v>-231.2</v>
      </c>
      <c r="H16" s="11">
        <v>156807</v>
      </c>
      <c r="I16" s="11">
        <v>2510994</v>
      </c>
      <c r="J16" s="11">
        <v>-2354187</v>
      </c>
      <c r="K16" s="13">
        <v>-93.8</v>
      </c>
      <c r="L16" s="13"/>
      <c r="M16" s="11">
        <v>-47071</v>
      </c>
      <c r="N16" s="11">
        <v>37511</v>
      </c>
      <c r="O16" s="11">
        <v>-84582</v>
      </c>
      <c r="P16" s="13">
        <v>-225.5</v>
      </c>
      <c r="Q16" s="11">
        <v>10695</v>
      </c>
      <c r="R16" s="11">
        <v>141454</v>
      </c>
      <c r="S16" s="11">
        <v>-130759</v>
      </c>
      <c r="T16" s="13">
        <v>-92.4</v>
      </c>
      <c r="U16" s="11"/>
    </row>
    <row r="17" spans="2:21" x14ac:dyDescent="0.35">
      <c r="C17" t="s">
        <v>76</v>
      </c>
      <c r="D17" s="11">
        <v>-561810</v>
      </c>
      <c r="E17" s="11">
        <v>-1282494</v>
      </c>
      <c r="F17" s="11">
        <v>720684</v>
      </c>
      <c r="G17" s="13">
        <v>-56.2</v>
      </c>
      <c r="H17" s="11">
        <v>-944026</v>
      </c>
      <c r="I17" s="11">
        <v>-1001704</v>
      </c>
      <c r="J17" s="11">
        <v>57678</v>
      </c>
      <c r="K17" s="13">
        <v>-5.8</v>
      </c>
      <c r="L17" s="13"/>
      <c r="M17" s="11">
        <v>-37108</v>
      </c>
      <c r="N17" s="11">
        <v>-77511</v>
      </c>
      <c r="O17" s="11">
        <v>40403</v>
      </c>
      <c r="P17" s="13">
        <v>-52.1</v>
      </c>
      <c r="Q17" s="11">
        <v>-65067</v>
      </c>
      <c r="R17" s="11">
        <v>-53893</v>
      </c>
      <c r="S17" s="11">
        <v>-11174</v>
      </c>
      <c r="T17" s="13">
        <v>20.7</v>
      </c>
      <c r="U17" s="11"/>
    </row>
    <row r="18" spans="2:21" x14ac:dyDescent="0.35">
      <c r="C18" t="s">
        <v>77</v>
      </c>
      <c r="D18" s="11">
        <v>-14014</v>
      </c>
      <c r="E18" s="11">
        <v>441335</v>
      </c>
      <c r="F18" s="11">
        <v>-455349</v>
      </c>
      <c r="G18" s="13">
        <v>-103.2</v>
      </c>
      <c r="H18" s="11">
        <v>-1385291</v>
      </c>
      <c r="I18" s="11">
        <v>-46747</v>
      </c>
      <c r="J18" s="11">
        <v>-1338544</v>
      </c>
      <c r="K18" s="13">
        <v>2863.4</v>
      </c>
      <c r="L18" s="13"/>
      <c r="M18" s="11">
        <v>-741</v>
      </c>
      <c r="N18" s="11">
        <v>25894</v>
      </c>
      <c r="O18" s="11">
        <v>-26635</v>
      </c>
      <c r="P18" s="13">
        <v>-102.9</v>
      </c>
      <c r="Q18" s="11">
        <v>-81704</v>
      </c>
      <c r="R18" s="11">
        <v>2228</v>
      </c>
      <c r="S18" s="11">
        <v>-83932</v>
      </c>
      <c r="T18" s="13">
        <v>-3767.1</v>
      </c>
      <c r="U18" s="11"/>
    </row>
    <row r="19" spans="2:21" x14ac:dyDescent="0.35">
      <c r="C19" t="s">
        <v>78</v>
      </c>
      <c r="D19" s="11">
        <v>785111</v>
      </c>
      <c r="E19" s="11">
        <v>-656801</v>
      </c>
      <c r="F19" s="11">
        <v>1441912</v>
      </c>
      <c r="G19" s="13">
        <v>-219.5</v>
      </c>
      <c r="H19" s="11">
        <v>1238178</v>
      </c>
      <c r="I19" s="11">
        <v>-1013302</v>
      </c>
      <c r="J19" s="11">
        <v>2251480</v>
      </c>
      <c r="K19" s="13">
        <v>-222.2</v>
      </c>
      <c r="L19" s="13"/>
      <c r="M19" s="11">
        <v>27559</v>
      </c>
      <c r="N19" s="11">
        <v>-41551</v>
      </c>
      <c r="O19" s="11">
        <v>69110</v>
      </c>
      <c r="P19" s="13">
        <v>-166.3</v>
      </c>
      <c r="Q19" s="11">
        <v>41779</v>
      </c>
      <c r="R19" s="11">
        <v>-45873</v>
      </c>
      <c r="S19" s="11">
        <v>87652</v>
      </c>
      <c r="T19" s="13">
        <v>-191.1</v>
      </c>
      <c r="U19" s="11"/>
    </row>
    <row r="20" spans="2:21" x14ac:dyDescent="0.35">
      <c r="C20" t="s">
        <v>79</v>
      </c>
      <c r="D20" s="11">
        <v>-1161179</v>
      </c>
      <c r="E20" s="11">
        <v>-773194</v>
      </c>
      <c r="F20" s="11">
        <v>-387985</v>
      </c>
      <c r="G20" s="13">
        <v>50.2</v>
      </c>
      <c r="H20" s="11">
        <v>-4184363</v>
      </c>
      <c r="I20" s="11">
        <v>-3843588</v>
      </c>
      <c r="J20" s="11">
        <v>-340775</v>
      </c>
      <c r="K20" s="13">
        <v>8.9</v>
      </c>
      <c r="L20" s="13"/>
      <c r="M20" s="11">
        <v>-61015</v>
      </c>
      <c r="N20" s="11">
        <v>-45283</v>
      </c>
      <c r="O20" s="11">
        <v>-15732</v>
      </c>
      <c r="P20" s="13">
        <v>34.700000000000003</v>
      </c>
      <c r="Q20" s="11">
        <v>-238946</v>
      </c>
      <c r="R20" s="11">
        <v>-211957</v>
      </c>
      <c r="S20" s="11">
        <v>-26989</v>
      </c>
      <c r="T20" s="13">
        <v>12.7</v>
      </c>
      <c r="U20" s="11"/>
    </row>
    <row r="21" spans="2:21" x14ac:dyDescent="0.35">
      <c r="C21" t="s">
        <v>80</v>
      </c>
      <c r="D21" s="11">
        <v>56970</v>
      </c>
      <c r="E21" s="11">
        <v>-62459</v>
      </c>
      <c r="F21" s="11">
        <v>119429</v>
      </c>
      <c r="G21" s="13">
        <v>-191.2</v>
      </c>
      <c r="H21" s="11">
        <v>-790190</v>
      </c>
      <c r="I21" s="11">
        <v>-336140</v>
      </c>
      <c r="J21" s="11">
        <v>-454050</v>
      </c>
      <c r="K21" s="13">
        <v>135.1</v>
      </c>
      <c r="L21" s="13"/>
      <c r="M21" s="11">
        <v>2796</v>
      </c>
      <c r="N21" s="11">
        <v>-3862</v>
      </c>
      <c r="O21" s="11">
        <v>6658</v>
      </c>
      <c r="P21" s="13">
        <v>-172.4</v>
      </c>
      <c r="Q21" s="11">
        <v>-47490</v>
      </c>
      <c r="R21" s="11">
        <v>-18859</v>
      </c>
      <c r="S21" s="11">
        <v>-28631</v>
      </c>
      <c r="T21" s="13">
        <v>151.80000000000001</v>
      </c>
      <c r="U21" s="11"/>
    </row>
    <row r="22" spans="2:21" x14ac:dyDescent="0.35">
      <c r="D22" s="11"/>
      <c r="E22" s="11"/>
      <c r="F22" s="11"/>
      <c r="G22" s="13"/>
      <c r="H22" s="11"/>
      <c r="I22" s="11"/>
      <c r="J22" s="11"/>
      <c r="K22" s="13"/>
      <c r="L22" s="13"/>
      <c r="M22" s="11"/>
      <c r="N22" s="11"/>
      <c r="O22" s="11"/>
      <c r="P22" s="13"/>
      <c r="Q22" s="11"/>
      <c r="R22" s="11"/>
      <c r="S22" s="11"/>
      <c r="T22" s="13"/>
      <c r="U22" s="11"/>
    </row>
    <row r="23" spans="2:21" ht="15" thickBot="1" x14ac:dyDescent="0.4">
      <c r="B23" s="17" t="s">
        <v>81</v>
      </c>
      <c r="C23" s="18"/>
      <c r="D23" s="19">
        <v>4406304</v>
      </c>
      <c r="E23" s="19">
        <v>2024850</v>
      </c>
      <c r="F23" s="19">
        <v>2381454</v>
      </c>
      <c r="G23" s="20">
        <v>117.6</v>
      </c>
      <c r="H23" s="19">
        <v>8700557</v>
      </c>
      <c r="I23" s="19">
        <v>5597071</v>
      </c>
      <c r="J23" s="19">
        <v>3103486</v>
      </c>
      <c r="K23" s="20">
        <v>55.4</v>
      </c>
      <c r="L23" s="20"/>
      <c r="M23" s="19">
        <v>212917</v>
      </c>
      <c r="N23" s="19">
        <v>113202</v>
      </c>
      <c r="O23" s="19">
        <v>99715</v>
      </c>
      <c r="P23" s="20">
        <v>88.1</v>
      </c>
      <c r="Q23" s="19">
        <v>443966</v>
      </c>
      <c r="R23" s="19">
        <v>338743</v>
      </c>
      <c r="S23" s="19">
        <v>105223</v>
      </c>
      <c r="T23" s="20">
        <v>31.1</v>
      </c>
      <c r="U23" s="11"/>
    </row>
    <row r="24" spans="2:21" x14ac:dyDescent="0.35">
      <c r="B24" s="5"/>
      <c r="D24" s="21"/>
      <c r="E24" s="21"/>
      <c r="F24" s="21"/>
      <c r="G24" s="22"/>
      <c r="H24" s="21"/>
      <c r="I24" s="21"/>
      <c r="J24" s="21"/>
      <c r="K24" s="22"/>
      <c r="L24" s="22"/>
      <c r="M24" s="21"/>
      <c r="N24" s="21"/>
      <c r="O24" s="21"/>
      <c r="P24" s="22"/>
      <c r="Q24" s="21"/>
      <c r="R24" s="21"/>
      <c r="S24" s="21"/>
      <c r="T24" s="22"/>
      <c r="U24" s="11"/>
    </row>
    <row r="25" spans="2:21" x14ac:dyDescent="0.35">
      <c r="B25" s="10" t="s">
        <v>82</v>
      </c>
      <c r="D25" s="11"/>
      <c r="E25" s="11"/>
      <c r="F25" s="11"/>
      <c r="G25" s="11"/>
      <c r="H25" s="11"/>
      <c r="I25" s="11"/>
      <c r="J25" s="11"/>
      <c r="K25" s="11"/>
      <c r="L25" s="11"/>
      <c r="M25" s="11"/>
      <c r="N25" s="11"/>
      <c r="O25" s="11"/>
      <c r="P25" s="11"/>
      <c r="Q25" s="11"/>
      <c r="R25" s="11"/>
      <c r="S25" s="11"/>
      <c r="T25" s="11"/>
      <c r="U25" s="11"/>
    </row>
    <row r="26" spans="2:21" x14ac:dyDescent="0.35">
      <c r="C26" t="s">
        <v>117</v>
      </c>
      <c r="D26" s="11">
        <v>0</v>
      </c>
      <c r="E26" s="11">
        <v>-521233</v>
      </c>
      <c r="F26" s="11">
        <v>521233</v>
      </c>
      <c r="G26" s="13">
        <v>-100</v>
      </c>
      <c r="H26" s="11">
        <v>9251</v>
      </c>
      <c r="I26" s="11">
        <v>-1920232</v>
      </c>
      <c r="J26" s="11">
        <v>1929483</v>
      </c>
      <c r="K26" s="13">
        <v>-100.5</v>
      </c>
      <c r="L26" s="13"/>
      <c r="M26" s="11">
        <v>0</v>
      </c>
      <c r="N26" s="11">
        <v>-30763</v>
      </c>
      <c r="O26" s="11">
        <v>30763</v>
      </c>
      <c r="P26" s="13">
        <v>-100</v>
      </c>
      <c r="Q26" s="11">
        <v>541</v>
      </c>
      <c r="R26" s="11">
        <v>-109433</v>
      </c>
      <c r="S26" s="11">
        <v>109974</v>
      </c>
      <c r="T26" s="13">
        <v>-100.5</v>
      </c>
      <c r="U26" s="11"/>
    </row>
    <row r="27" spans="2:21" x14ac:dyDescent="0.35">
      <c r="C27" t="s">
        <v>84</v>
      </c>
      <c r="D27" s="11">
        <v>138884</v>
      </c>
      <c r="E27" s="11">
        <v>88299</v>
      </c>
      <c r="F27" s="11">
        <v>50585</v>
      </c>
      <c r="G27" s="13">
        <v>57.3</v>
      </c>
      <c r="H27" s="11">
        <v>457193</v>
      </c>
      <c r="I27" s="11">
        <v>208883</v>
      </c>
      <c r="J27" s="11">
        <v>248310</v>
      </c>
      <c r="K27" s="13">
        <v>118.9</v>
      </c>
      <c r="L27" s="13"/>
      <c r="M27" s="11">
        <v>7409</v>
      </c>
      <c r="N27" s="11">
        <v>5169</v>
      </c>
      <c r="O27" s="11">
        <v>2240</v>
      </c>
      <c r="P27" s="13">
        <v>43.3</v>
      </c>
      <c r="Q27" s="11">
        <v>25981</v>
      </c>
      <c r="R27" s="11">
        <v>11810</v>
      </c>
      <c r="S27" s="11">
        <v>14171</v>
      </c>
      <c r="T27" s="13">
        <v>120</v>
      </c>
      <c r="U27" s="11"/>
    </row>
    <row r="28" spans="2:21" x14ac:dyDescent="0.35">
      <c r="C28" t="s">
        <v>85</v>
      </c>
      <c r="D28" s="11">
        <v>-33519</v>
      </c>
      <c r="E28" s="11">
        <v>-7674</v>
      </c>
      <c r="F28" s="11">
        <v>-25845</v>
      </c>
      <c r="G28" s="13">
        <v>336.8</v>
      </c>
      <c r="H28" s="11">
        <v>-53275</v>
      </c>
      <c r="I28" s="11">
        <v>-59164</v>
      </c>
      <c r="J28" s="11">
        <v>5889</v>
      </c>
      <c r="K28" s="13">
        <v>-10</v>
      </c>
      <c r="L28" s="13"/>
      <c r="M28" s="11">
        <v>-1747</v>
      </c>
      <c r="N28" s="11">
        <v>-403</v>
      </c>
      <c r="O28" s="11">
        <v>-1344</v>
      </c>
      <c r="P28" s="13">
        <v>333.5</v>
      </c>
      <c r="Q28" s="11">
        <v>-2888</v>
      </c>
      <c r="R28" s="11">
        <v>-3321</v>
      </c>
      <c r="S28" s="11">
        <v>433</v>
      </c>
      <c r="T28" s="13">
        <v>-13</v>
      </c>
      <c r="U28" s="11"/>
    </row>
    <row r="29" spans="2:21" x14ac:dyDescent="0.35">
      <c r="C29" t="s">
        <v>86</v>
      </c>
      <c r="D29" s="11">
        <v>-760131</v>
      </c>
      <c r="E29" s="11">
        <v>-991886</v>
      </c>
      <c r="F29" s="11">
        <v>231755</v>
      </c>
      <c r="G29" s="13">
        <v>-23.4</v>
      </c>
      <c r="H29" s="11">
        <v>-2145801</v>
      </c>
      <c r="I29" s="11">
        <v>-2479777</v>
      </c>
      <c r="J29" s="11">
        <v>333976</v>
      </c>
      <c r="K29" s="13">
        <v>-13.5</v>
      </c>
      <c r="L29" s="13"/>
      <c r="M29" s="11">
        <v>-40234</v>
      </c>
      <c r="N29" s="11">
        <v>-58204</v>
      </c>
      <c r="O29" s="11">
        <v>17970</v>
      </c>
      <c r="P29" s="13">
        <v>-30.9</v>
      </c>
      <c r="Q29" s="11">
        <v>-121314</v>
      </c>
      <c r="R29" s="11">
        <v>-140345</v>
      </c>
      <c r="S29" s="11">
        <v>19031</v>
      </c>
      <c r="T29" s="13">
        <v>-13.6</v>
      </c>
      <c r="U29" s="11"/>
    </row>
    <row r="30" spans="2:21" x14ac:dyDescent="0.35">
      <c r="C30" t="s">
        <v>87</v>
      </c>
      <c r="D30" s="11">
        <v>30912</v>
      </c>
      <c r="E30" s="11">
        <v>11197</v>
      </c>
      <c r="F30" s="11">
        <v>19715</v>
      </c>
      <c r="G30" s="13">
        <v>176.1</v>
      </c>
      <c r="H30" s="11">
        <v>41882</v>
      </c>
      <c r="I30" s="11">
        <v>48424</v>
      </c>
      <c r="J30" s="11">
        <v>-6542</v>
      </c>
      <c r="K30" s="13">
        <v>-13.5</v>
      </c>
      <c r="L30" s="13"/>
      <c r="M30" s="11">
        <v>1647</v>
      </c>
      <c r="N30" s="11">
        <v>655</v>
      </c>
      <c r="O30" s="11">
        <v>992</v>
      </c>
      <c r="P30" s="13">
        <v>151.5</v>
      </c>
      <c r="Q30" s="11">
        <v>2287</v>
      </c>
      <c r="R30" s="11">
        <v>2702</v>
      </c>
      <c r="S30" s="11">
        <v>-415</v>
      </c>
      <c r="T30" s="13">
        <v>-15.4</v>
      </c>
      <c r="U30" s="11"/>
    </row>
    <row r="31" spans="2:21" x14ac:dyDescent="0.35">
      <c r="C31" t="s">
        <v>88</v>
      </c>
      <c r="D31" s="11">
        <v>6500</v>
      </c>
      <c r="E31" s="11">
        <v>6500</v>
      </c>
      <c r="F31" s="11">
        <v>0</v>
      </c>
      <c r="G31" s="13">
        <v>0</v>
      </c>
      <c r="H31" s="11">
        <v>22738</v>
      </c>
      <c r="I31" s="11">
        <v>6500</v>
      </c>
      <c r="J31" s="11">
        <v>16238</v>
      </c>
      <c r="K31" s="13">
        <v>249.8</v>
      </c>
      <c r="L31" s="13"/>
      <c r="M31" s="11">
        <v>331</v>
      </c>
      <c r="N31" s="11">
        <v>383</v>
      </c>
      <c r="O31" s="11">
        <v>-52</v>
      </c>
      <c r="P31" s="13">
        <v>-13.6</v>
      </c>
      <c r="Q31" s="11">
        <v>1231</v>
      </c>
      <c r="R31" s="11">
        <v>383</v>
      </c>
      <c r="S31" s="11">
        <v>848</v>
      </c>
      <c r="T31" s="13">
        <v>221.4</v>
      </c>
      <c r="U31" s="11"/>
    </row>
    <row r="32" spans="2:21" x14ac:dyDescent="0.35">
      <c r="D32" s="11"/>
      <c r="E32" s="11"/>
      <c r="F32" s="11"/>
      <c r="G32" s="13"/>
      <c r="H32" s="11"/>
      <c r="I32" s="11"/>
      <c r="J32" s="11"/>
      <c r="K32" s="13"/>
      <c r="L32" s="13"/>
      <c r="M32" s="11"/>
      <c r="N32" s="11"/>
      <c r="O32" s="11"/>
      <c r="P32" s="13"/>
      <c r="Q32" s="11"/>
      <c r="R32" s="11"/>
      <c r="S32" s="11"/>
      <c r="T32" s="13"/>
      <c r="U32" s="11"/>
    </row>
    <row r="33" spans="2:21" ht="15" thickBot="1" x14ac:dyDescent="0.4">
      <c r="B33" s="17" t="s">
        <v>89</v>
      </c>
      <c r="C33" s="18"/>
      <c r="D33" s="19">
        <v>-617354</v>
      </c>
      <c r="E33" s="19">
        <v>-1414797</v>
      </c>
      <c r="F33" s="19">
        <v>797443</v>
      </c>
      <c r="G33" s="20">
        <v>-56.4</v>
      </c>
      <c r="H33" s="19">
        <v>-1668012</v>
      </c>
      <c r="I33" s="19">
        <v>-4195366</v>
      </c>
      <c r="J33" s="19">
        <v>2527354</v>
      </c>
      <c r="K33" s="20">
        <v>-60.2</v>
      </c>
      <c r="L33" s="20"/>
      <c r="M33" s="19">
        <v>-32594</v>
      </c>
      <c r="N33" s="19">
        <v>-83163</v>
      </c>
      <c r="O33" s="19">
        <v>50569</v>
      </c>
      <c r="P33" s="20">
        <v>-60.8</v>
      </c>
      <c r="Q33" s="19">
        <v>-94162</v>
      </c>
      <c r="R33" s="19">
        <v>-238204</v>
      </c>
      <c r="S33" s="19">
        <v>144042</v>
      </c>
      <c r="T33" s="20">
        <v>-60.5</v>
      </c>
      <c r="U33" s="11"/>
    </row>
    <row r="34" spans="2:21" x14ac:dyDescent="0.35">
      <c r="D34" s="11"/>
      <c r="E34" s="11"/>
      <c r="F34" s="11"/>
      <c r="G34" s="11"/>
      <c r="H34" s="11"/>
      <c r="I34" s="11"/>
      <c r="J34" s="11"/>
      <c r="K34" s="11"/>
      <c r="L34" s="11"/>
      <c r="M34" s="11"/>
      <c r="N34" s="11"/>
      <c r="O34" s="11"/>
      <c r="P34" s="11"/>
      <c r="Q34" s="11"/>
      <c r="R34" s="11"/>
      <c r="S34" s="11"/>
      <c r="T34" s="11"/>
      <c r="U34" s="11"/>
    </row>
    <row r="35" spans="2:21" ht="26.25" customHeight="1" x14ac:dyDescent="0.35">
      <c r="B35" s="10" t="s">
        <v>90</v>
      </c>
      <c r="C35" s="12"/>
      <c r="D35" s="11"/>
      <c r="E35" s="11"/>
      <c r="F35" s="11"/>
      <c r="G35" s="11"/>
      <c r="H35" s="11"/>
      <c r="I35" s="11"/>
      <c r="J35" s="11"/>
      <c r="K35" s="11"/>
      <c r="L35" s="11"/>
      <c r="M35" s="11"/>
      <c r="N35" s="11"/>
      <c r="O35" s="11"/>
      <c r="P35" s="11"/>
      <c r="Q35" s="11"/>
      <c r="R35" s="11"/>
      <c r="S35" s="11"/>
      <c r="T35" s="11"/>
      <c r="U35" s="11"/>
    </row>
    <row r="36" spans="2:21" x14ac:dyDescent="0.35">
      <c r="C36" t="s">
        <v>91</v>
      </c>
      <c r="D36" s="11">
        <v>429303</v>
      </c>
      <c r="E36" s="11">
        <v>1284916</v>
      </c>
      <c r="F36" s="11">
        <v>-855613</v>
      </c>
      <c r="G36" s="13">
        <v>-66.599999999999994</v>
      </c>
      <c r="H36" s="11">
        <v>33163101</v>
      </c>
      <c r="I36" s="11">
        <v>8860789</v>
      </c>
      <c r="J36" s="11">
        <v>24302312</v>
      </c>
      <c r="K36" s="13">
        <v>274.3</v>
      </c>
      <c r="L36" s="13"/>
      <c r="M36" s="11">
        <v>23493</v>
      </c>
      <c r="N36" s="11">
        <v>75825</v>
      </c>
      <c r="O36" s="11">
        <v>-52332</v>
      </c>
      <c r="P36" s="13">
        <v>-69</v>
      </c>
      <c r="Q36" s="11">
        <v>1945219</v>
      </c>
      <c r="R36" s="11">
        <v>498476</v>
      </c>
      <c r="S36" s="11">
        <v>1446743</v>
      </c>
      <c r="T36" s="13">
        <v>290.2</v>
      </c>
      <c r="U36" s="11"/>
    </row>
    <row r="37" spans="2:21" x14ac:dyDescent="0.35">
      <c r="C37" t="s">
        <v>92</v>
      </c>
      <c r="D37" s="11">
        <v>-4502337</v>
      </c>
      <c r="E37" s="11">
        <v>-1323877</v>
      </c>
      <c r="F37" s="11">
        <v>-3178460</v>
      </c>
      <c r="G37" s="13">
        <v>240.1</v>
      </c>
      <c r="H37" s="11">
        <v>-34342211</v>
      </c>
      <c r="I37" s="11">
        <v>-7394077</v>
      </c>
      <c r="J37" s="11">
        <v>-26948134</v>
      </c>
      <c r="K37" s="13">
        <v>364.5</v>
      </c>
      <c r="L37" s="13"/>
      <c r="M37" s="11">
        <v>-247473</v>
      </c>
      <c r="N37" s="11">
        <v>-77082</v>
      </c>
      <c r="O37" s="11">
        <v>-170391</v>
      </c>
      <c r="P37" s="13">
        <v>221.1</v>
      </c>
      <c r="Q37" s="11">
        <v>-1978714</v>
      </c>
      <c r="R37" s="11">
        <v>-424419</v>
      </c>
      <c r="S37" s="11">
        <v>-1554295</v>
      </c>
      <c r="T37" s="13">
        <v>366.2</v>
      </c>
      <c r="U37" s="11"/>
    </row>
    <row r="38" spans="2:21" x14ac:dyDescent="0.35">
      <c r="C38" t="s">
        <v>93</v>
      </c>
      <c r="D38" s="11">
        <v>-228131</v>
      </c>
      <c r="E38" s="11">
        <v>-168482</v>
      </c>
      <c r="F38" s="11">
        <v>-59649</v>
      </c>
      <c r="G38" s="13">
        <v>35.4</v>
      </c>
      <c r="H38" s="11">
        <v>-631899</v>
      </c>
      <c r="I38" s="11">
        <v>-515605</v>
      </c>
      <c r="J38" s="11">
        <v>-116294</v>
      </c>
      <c r="K38" s="13">
        <v>22.6</v>
      </c>
      <c r="L38" s="13"/>
      <c r="M38" s="11">
        <v>-12042</v>
      </c>
      <c r="N38" s="11">
        <v>-9881</v>
      </c>
      <c r="O38" s="11">
        <v>-2161</v>
      </c>
      <c r="P38" s="13">
        <v>21.9</v>
      </c>
      <c r="Q38" s="11">
        <v>-35640</v>
      </c>
      <c r="R38" s="11">
        <v>-28994</v>
      </c>
      <c r="S38" s="11">
        <v>-6646</v>
      </c>
      <c r="T38" s="13">
        <v>22.9</v>
      </c>
      <c r="U38" s="11"/>
    </row>
    <row r="39" spans="2:21" x14ac:dyDescent="0.35">
      <c r="C39" t="s">
        <v>16</v>
      </c>
      <c r="D39" s="11">
        <v>8559</v>
      </c>
      <c r="E39" s="11">
        <v>-913064</v>
      </c>
      <c r="F39" s="11">
        <v>921623</v>
      </c>
      <c r="G39" s="13">
        <v>-100.9</v>
      </c>
      <c r="H39" s="11">
        <v>-857360</v>
      </c>
      <c r="I39" s="11">
        <v>-2174300</v>
      </c>
      <c r="J39" s="11">
        <v>1316940</v>
      </c>
      <c r="K39" s="13">
        <v>-60.6</v>
      </c>
      <c r="L39" s="13"/>
      <c r="M39" s="11">
        <v>474</v>
      </c>
      <c r="N39" s="11">
        <v>-53573</v>
      </c>
      <c r="O39" s="11">
        <v>54047</v>
      </c>
      <c r="P39" s="13">
        <v>-100.9</v>
      </c>
      <c r="Q39" s="11">
        <v>-50548</v>
      </c>
      <c r="R39" s="11">
        <v>-123366</v>
      </c>
      <c r="S39" s="11">
        <v>72818</v>
      </c>
      <c r="T39" s="13">
        <v>-59</v>
      </c>
      <c r="U39" s="11"/>
    </row>
    <row r="40" spans="2:21" x14ac:dyDescent="0.35">
      <c r="C40" t="s">
        <v>94</v>
      </c>
      <c r="D40" s="11">
        <v>-1231775</v>
      </c>
      <c r="E40" s="11">
        <v>-376957</v>
      </c>
      <c r="F40" s="11">
        <v>-854818</v>
      </c>
      <c r="G40" s="13">
        <v>226.8</v>
      </c>
      <c r="H40" s="11">
        <v>-2807210</v>
      </c>
      <c r="I40" s="11">
        <v>-1670380</v>
      </c>
      <c r="J40" s="11">
        <v>-1136830</v>
      </c>
      <c r="K40" s="13">
        <v>68.099999999999994</v>
      </c>
      <c r="L40" s="13"/>
      <c r="M40" s="11">
        <v>-64084</v>
      </c>
      <c r="N40" s="11">
        <v>-21967</v>
      </c>
      <c r="O40" s="11">
        <v>-42117</v>
      </c>
      <c r="P40" s="13">
        <v>191.7</v>
      </c>
      <c r="Q40" s="11">
        <v>-156821</v>
      </c>
      <c r="R40" s="11">
        <v>-92705</v>
      </c>
      <c r="S40" s="11">
        <v>-64116</v>
      </c>
      <c r="T40" s="13">
        <v>69.2</v>
      </c>
      <c r="U40" s="11"/>
    </row>
    <row r="41" spans="2:21" hidden="1" x14ac:dyDescent="0.35">
      <c r="C41" t="s">
        <v>95</v>
      </c>
      <c r="D41" s="11">
        <v>0</v>
      </c>
      <c r="E41" s="11">
        <v>0</v>
      </c>
      <c r="F41" s="11">
        <v>0</v>
      </c>
      <c r="G41" s="13">
        <v>0</v>
      </c>
      <c r="H41" s="11">
        <v>-1276628</v>
      </c>
      <c r="I41" s="11">
        <v>-1363238</v>
      </c>
      <c r="J41" s="11">
        <v>86610</v>
      </c>
      <c r="K41" s="13">
        <v>-6.4</v>
      </c>
      <c r="L41" s="13"/>
      <c r="M41" s="11">
        <v>0</v>
      </c>
      <c r="N41" s="11">
        <v>0</v>
      </c>
      <c r="O41" s="11">
        <v>0</v>
      </c>
      <c r="P41" s="13">
        <v>0</v>
      </c>
      <c r="Q41" s="11">
        <v>-75903</v>
      </c>
      <c r="R41" s="11">
        <v>-75392</v>
      </c>
      <c r="S41" s="11">
        <v>-511</v>
      </c>
      <c r="T41" s="13">
        <v>0.7</v>
      </c>
      <c r="U41" s="11"/>
    </row>
    <row r="42" spans="2:21" x14ac:dyDescent="0.35">
      <c r="D42" s="11"/>
      <c r="E42" s="11"/>
      <c r="F42" s="11"/>
      <c r="G42" s="13"/>
      <c r="H42" s="11"/>
      <c r="I42" s="11"/>
      <c r="J42" s="11"/>
      <c r="K42" s="13"/>
      <c r="L42" s="13"/>
      <c r="M42" s="11"/>
      <c r="N42" s="11"/>
      <c r="O42" s="11"/>
      <c r="P42" s="13"/>
      <c r="Q42" s="11"/>
      <c r="R42" s="11"/>
      <c r="S42" s="11"/>
      <c r="T42" s="13"/>
      <c r="U42" s="11"/>
    </row>
    <row r="43" spans="2:21" ht="15" thickBot="1" x14ac:dyDescent="0.4">
      <c r="B43" s="17" t="s">
        <v>96</v>
      </c>
      <c r="C43" s="18"/>
      <c r="D43" s="19">
        <v>-5524381</v>
      </c>
      <c r="E43" s="19">
        <v>-1497464</v>
      </c>
      <c r="F43" s="19">
        <v>-4026917</v>
      </c>
      <c r="G43" s="20">
        <v>268.89999999999998</v>
      </c>
      <c r="H43" s="19">
        <v>-6752207</v>
      </c>
      <c r="I43" s="19">
        <v>-4256811</v>
      </c>
      <c r="J43" s="19">
        <v>-2495396</v>
      </c>
      <c r="K43" s="20">
        <v>58.6</v>
      </c>
      <c r="L43" s="20"/>
      <c r="M43" s="19">
        <v>-299632</v>
      </c>
      <c r="N43" s="19">
        <v>-86678</v>
      </c>
      <c r="O43" s="19">
        <v>-212954</v>
      </c>
      <c r="P43" s="20">
        <v>245.7</v>
      </c>
      <c r="Q43" s="19">
        <v>-352407</v>
      </c>
      <c r="R43" s="19">
        <v>-246400</v>
      </c>
      <c r="S43" s="19">
        <v>-106007</v>
      </c>
      <c r="T43" s="20">
        <v>43</v>
      </c>
      <c r="U43" s="11"/>
    </row>
    <row r="44" spans="2:21" ht="15" thickBot="1" x14ac:dyDescent="0.4">
      <c r="D44" s="11"/>
      <c r="E44" s="11"/>
      <c r="F44" s="11"/>
      <c r="G44" s="11"/>
      <c r="H44" s="11"/>
      <c r="I44" s="11"/>
      <c r="J44" s="11"/>
      <c r="K44" s="11"/>
      <c r="L44" s="11"/>
      <c r="M44" s="11"/>
      <c r="N44" s="11"/>
      <c r="O44" s="11"/>
      <c r="P44" s="11"/>
      <c r="Q44" s="11"/>
      <c r="R44" s="11"/>
      <c r="S44" s="11"/>
      <c r="T44" s="11"/>
      <c r="U44" s="11"/>
    </row>
    <row r="45" spans="2:21" ht="15" thickBot="1" x14ac:dyDescent="0.4">
      <c r="B45" s="14" t="s">
        <v>97</v>
      </c>
      <c r="C45" s="14"/>
      <c r="D45" s="15">
        <v>-1735431</v>
      </c>
      <c r="E45" s="15">
        <v>-887411</v>
      </c>
      <c r="F45" s="15">
        <v>-848020</v>
      </c>
      <c r="G45" s="16">
        <v>95.6</v>
      </c>
      <c r="H45" s="15">
        <v>280338</v>
      </c>
      <c r="I45" s="15">
        <v>-2855106</v>
      </c>
      <c r="J45" s="15">
        <v>3135444</v>
      </c>
      <c r="K45" s="16">
        <v>-109.8</v>
      </c>
      <c r="L45" s="16"/>
      <c r="M45" s="15">
        <v>-119309</v>
      </c>
      <c r="N45" s="15">
        <v>-56639</v>
      </c>
      <c r="O45" s="15">
        <v>-62670</v>
      </c>
      <c r="P45" s="16">
        <v>110.6</v>
      </c>
      <c r="Q45" s="15">
        <v>-2603</v>
      </c>
      <c r="R45" s="15">
        <v>-145861</v>
      </c>
      <c r="S45" s="15">
        <v>143258</v>
      </c>
      <c r="T45" s="16">
        <v>-98.2</v>
      </c>
      <c r="U45" s="11"/>
    </row>
    <row r="46" spans="2:21" x14ac:dyDescent="0.35">
      <c r="C46" t="s">
        <v>98</v>
      </c>
      <c r="D46" s="11">
        <v>229095</v>
      </c>
      <c r="E46" s="11">
        <v>215565</v>
      </c>
      <c r="F46" s="11">
        <v>13530</v>
      </c>
      <c r="G46" s="13">
        <v>6.3</v>
      </c>
      <c r="H46" s="11">
        <v>895121</v>
      </c>
      <c r="I46" s="11">
        <v>-629068</v>
      </c>
      <c r="J46" s="11">
        <v>1524189</v>
      </c>
      <c r="K46" s="13">
        <v>-242.3</v>
      </c>
      <c r="L46" s="13"/>
      <c r="M46" s="11">
        <v>-3388</v>
      </c>
      <c r="N46" s="11">
        <v>-414</v>
      </c>
      <c r="O46" s="11">
        <v>-2974</v>
      </c>
      <c r="P46" s="13">
        <v>718.4</v>
      </c>
      <c r="Q46" s="11">
        <v>-24647</v>
      </c>
      <c r="R46" s="11">
        <v>15564</v>
      </c>
      <c r="S46" s="11">
        <v>-40211</v>
      </c>
      <c r="T46" s="13">
        <v>-258.39999999999998</v>
      </c>
      <c r="U46" s="11"/>
    </row>
    <row r="47" spans="2:21" ht="15" thickBot="1" x14ac:dyDescent="0.4">
      <c r="C47" t="s">
        <v>99</v>
      </c>
      <c r="D47" s="11">
        <v>13244410</v>
      </c>
      <c r="E47" s="11">
        <v>10396165</v>
      </c>
      <c r="F47" s="11">
        <v>2848245</v>
      </c>
      <c r="G47" s="13">
        <v>27.4</v>
      </c>
      <c r="H47" s="11">
        <v>10562615</v>
      </c>
      <c r="I47" s="11">
        <v>13208493</v>
      </c>
      <c r="J47" s="11">
        <v>-2645878</v>
      </c>
      <c r="K47" s="13">
        <v>-20</v>
      </c>
      <c r="L47" s="13"/>
      <c r="M47" s="11">
        <v>720694</v>
      </c>
      <c r="N47" s="11">
        <v>608960</v>
      </c>
      <c r="O47" s="11">
        <v>111734</v>
      </c>
      <c r="P47" s="13">
        <v>18.3</v>
      </c>
      <c r="Q47" s="11">
        <v>625247</v>
      </c>
      <c r="R47" s="11">
        <v>682204</v>
      </c>
      <c r="S47" s="11">
        <v>-56957</v>
      </c>
      <c r="T47" s="13">
        <v>-8.3000000000000007</v>
      </c>
      <c r="U47" s="11"/>
    </row>
    <row r="48" spans="2:21" ht="15" thickBot="1" x14ac:dyDescent="0.4">
      <c r="B48" s="39" t="s">
        <v>100</v>
      </c>
      <c r="C48" s="39"/>
      <c r="D48" s="40">
        <v>11738074</v>
      </c>
      <c r="E48" s="40">
        <v>9724319</v>
      </c>
      <c r="F48" s="40">
        <v>2013755</v>
      </c>
      <c r="G48" s="41">
        <v>20.7</v>
      </c>
      <c r="H48" s="40">
        <v>11738074</v>
      </c>
      <c r="I48" s="40">
        <v>9724319</v>
      </c>
      <c r="J48" s="40">
        <v>2013755</v>
      </c>
      <c r="K48" s="41">
        <v>20.7</v>
      </c>
      <c r="L48" s="41"/>
      <c r="M48" s="40">
        <v>597997</v>
      </c>
      <c r="N48" s="40">
        <v>551907</v>
      </c>
      <c r="O48" s="40">
        <v>46090</v>
      </c>
      <c r="P48" s="41">
        <v>8.4</v>
      </c>
      <c r="Q48" s="40">
        <v>597997</v>
      </c>
      <c r="R48" s="40">
        <v>551907</v>
      </c>
      <c r="S48" s="40">
        <v>46090</v>
      </c>
      <c r="T48" s="41">
        <v>8.4</v>
      </c>
      <c r="U48" s="11"/>
    </row>
    <row r="49" spans="2:14" x14ac:dyDescent="0.35">
      <c r="B49" s="27"/>
      <c r="C49" s="28"/>
    </row>
    <row r="50" spans="2:14" ht="26.25" customHeight="1" x14ac:dyDescent="0.35">
      <c r="B50" s="48" t="s">
        <v>104</v>
      </c>
      <c r="C50" s="48"/>
      <c r="D50" s="48"/>
      <c r="E50" s="48"/>
      <c r="F50" s="48"/>
      <c r="G50" s="48"/>
      <c r="H50" s="48"/>
      <c r="I50" s="48"/>
      <c r="J50" s="48"/>
      <c r="K50" s="48"/>
      <c r="L50" s="48"/>
      <c r="M50" s="48"/>
      <c r="N50" s="48"/>
    </row>
    <row r="51" spans="2:14" ht="5.15" customHeight="1" x14ac:dyDescent="0.35"/>
    <row r="52" spans="2:14" x14ac:dyDescent="0.35">
      <c r="B52" s="27"/>
      <c r="C52" s="28"/>
    </row>
    <row r="53" spans="2:14" x14ac:dyDescent="0.35">
      <c r="H53" s="11"/>
      <c r="I53" s="11"/>
      <c r="N53" s="11"/>
    </row>
    <row r="54" spans="2:14" x14ac:dyDescent="0.35">
      <c r="H54" s="11"/>
      <c r="I54" s="11"/>
    </row>
    <row r="55" spans="2:14" x14ac:dyDescent="0.35">
      <c r="H55" s="11"/>
      <c r="I55" s="11"/>
      <c r="J55" s="11"/>
    </row>
    <row r="56" spans="2:14" x14ac:dyDescent="0.35">
      <c r="H56" s="11"/>
      <c r="I56" s="11"/>
      <c r="J56" s="11"/>
    </row>
    <row r="57" spans="2:14" x14ac:dyDescent="0.35">
      <c r="H57" s="11"/>
      <c r="I57" s="11"/>
      <c r="J57" s="11"/>
    </row>
    <row r="58" spans="2:14" x14ac:dyDescent="0.35">
      <c r="H58" s="11"/>
      <c r="I58" s="11"/>
      <c r="J58" s="11"/>
    </row>
    <row r="59" spans="2:14" x14ac:dyDescent="0.35">
      <c r="H59" s="11"/>
      <c r="I59" s="11"/>
      <c r="J59" s="11"/>
    </row>
    <row r="60" spans="2:14" x14ac:dyDescent="0.35">
      <c r="I60" s="11"/>
      <c r="J60" s="11"/>
    </row>
    <row r="61" spans="2:14" x14ac:dyDescent="0.35">
      <c r="I61" s="11"/>
      <c r="J61" s="11"/>
    </row>
    <row r="62" spans="2:14" x14ac:dyDescent="0.35">
      <c r="I62" s="11"/>
      <c r="J62" s="11"/>
    </row>
  </sheetData>
  <mergeCells count="9">
    <mergeCell ref="B50:N50"/>
    <mergeCell ref="Q7:R7"/>
    <mergeCell ref="S7:T7"/>
    <mergeCell ref="D7:E7"/>
    <mergeCell ref="F7:G7"/>
    <mergeCell ref="H7:I7"/>
    <mergeCell ref="J7:K7"/>
    <mergeCell ref="M7:N7"/>
    <mergeCell ref="O7:P7"/>
  </mergeCells>
  <pageMargins left="0.7" right="0.7" top="0.75" bottom="0.75" header="0.3" footer="0.3"/>
  <pageSetup scale="75" orientation="portrait" r:id="rId1"/>
  <headerFooter differentOddEven="1">
    <oddFooter>&amp;L_x000D_&amp;1#&amp;"Calibri"&amp;10&amp;K000000 Confidential Information</oddFooter>
    <evenFooter>&amp;L_x000D_&amp;1#&amp;"Calibri"&amp;10&amp;K000000 Confidential Information</evenFooter>
  </headerFooter>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A27D0-CD54-459E-9874-83DD33503796}">
  <sheetPr codeName="Sheet14"/>
  <dimension ref="B3:P43"/>
  <sheetViews>
    <sheetView workbookViewId="0">
      <selection activeCell="A5" sqref="A5"/>
    </sheetView>
  </sheetViews>
  <sheetFormatPr defaultRowHeight="14.5" x14ac:dyDescent="0.35"/>
  <cols>
    <col min="2" max="2" width="3.1796875" customWidth="1"/>
    <col min="3" max="3" width="60.54296875" bestFit="1" customWidth="1"/>
    <col min="4" max="8" width="10.54296875" bestFit="1" customWidth="1"/>
    <col min="9" max="9" width="11.54296875" bestFit="1" customWidth="1"/>
  </cols>
  <sheetData>
    <row r="3" spans="2:16" ht="15" thickBot="1" x14ac:dyDescent="0.4">
      <c r="B3" s="7"/>
      <c r="C3" s="7"/>
      <c r="D3" s="8" t="s">
        <v>108</v>
      </c>
      <c r="E3" s="8" t="s">
        <v>109</v>
      </c>
      <c r="F3" s="8" t="s">
        <v>110</v>
      </c>
      <c r="G3" s="8" t="s">
        <v>106</v>
      </c>
      <c r="H3" s="8" t="s">
        <v>111</v>
      </c>
      <c r="I3" s="8"/>
      <c r="K3" s="8" t="s">
        <v>108</v>
      </c>
      <c r="L3" s="8" t="s">
        <v>109</v>
      </c>
      <c r="M3" s="8" t="s">
        <v>110</v>
      </c>
      <c r="N3" s="8" t="s">
        <v>106</v>
      </c>
      <c r="O3" s="8" t="s">
        <v>111</v>
      </c>
      <c r="P3" s="8"/>
    </row>
    <row r="4" spans="2:16" ht="15" thickTop="1" x14ac:dyDescent="0.35">
      <c r="B4" s="10" t="s">
        <v>68</v>
      </c>
      <c r="D4" s="11"/>
      <c r="E4" s="11"/>
      <c r="F4" s="11"/>
      <c r="G4" s="11"/>
      <c r="H4" s="11"/>
      <c r="I4" s="11"/>
      <c r="K4" s="11"/>
      <c r="L4" s="11"/>
      <c r="M4" s="11"/>
      <c r="N4" s="11"/>
      <c r="O4" s="11"/>
      <c r="P4" s="11"/>
    </row>
    <row r="5" spans="2:16" ht="15" thickBot="1" x14ac:dyDescent="0.4">
      <c r="C5" s="36" t="s">
        <v>69</v>
      </c>
      <c r="D5" s="37">
        <v>1967560</v>
      </c>
      <c r="E5" s="37">
        <v>1257290</v>
      </c>
      <c r="F5" s="37">
        <v>1852018</v>
      </c>
      <c r="G5" s="37">
        <v>654763</v>
      </c>
      <c r="H5" s="37">
        <v>5731631</v>
      </c>
      <c r="I5" s="37">
        <f>+H5-SUM(D5:G5)</f>
        <v>0</v>
      </c>
      <c r="K5" s="37">
        <v>96568</v>
      </c>
      <c r="L5" s="37">
        <v>62766</v>
      </c>
      <c r="M5" s="37">
        <v>92568</v>
      </c>
      <c r="N5" s="37">
        <v>32048</v>
      </c>
      <c r="O5" s="37">
        <v>283949</v>
      </c>
      <c r="P5" s="37">
        <f>+O5-SUM(K5:N5)</f>
        <v>-1</v>
      </c>
    </row>
    <row r="6" spans="2:16" x14ac:dyDescent="0.35">
      <c r="C6" t="s">
        <v>70</v>
      </c>
      <c r="D6" s="11">
        <v>1108377</v>
      </c>
      <c r="E6" s="11">
        <v>1100799</v>
      </c>
      <c r="F6" s="11">
        <v>1109371</v>
      </c>
      <c r="G6" s="11">
        <v>1192713</v>
      </c>
      <c r="H6" s="11">
        <v>4511260</v>
      </c>
      <c r="I6" s="11">
        <f t="shared" ref="I6:I41" si="0">+H6-SUM(D6:G6)</f>
        <v>0</v>
      </c>
      <c r="K6" s="11">
        <v>54526</v>
      </c>
      <c r="L6" s="11">
        <v>54903</v>
      </c>
      <c r="M6" s="11">
        <v>55444</v>
      </c>
      <c r="N6" s="11">
        <v>57492</v>
      </c>
      <c r="O6" s="11">
        <v>222364</v>
      </c>
      <c r="P6" s="11">
        <f t="shared" ref="P6:P41" si="1">+O6-SUM(K6:N6)</f>
        <v>-1</v>
      </c>
    </row>
    <row r="7" spans="2:16" x14ac:dyDescent="0.35">
      <c r="C7" t="s">
        <v>71</v>
      </c>
      <c r="D7" s="11">
        <v>2708</v>
      </c>
      <c r="E7" s="11">
        <v>4056</v>
      </c>
      <c r="F7" s="11">
        <v>6177</v>
      </c>
      <c r="G7" s="11">
        <v>1453641</v>
      </c>
      <c r="H7" s="11">
        <v>1466582</v>
      </c>
      <c r="I7" s="11">
        <f t="shared" si="0"/>
        <v>0</v>
      </c>
      <c r="K7" s="11">
        <v>154</v>
      </c>
      <c r="L7" s="11">
        <v>203</v>
      </c>
      <c r="M7" s="11">
        <v>309</v>
      </c>
      <c r="N7" s="11">
        <v>69321</v>
      </c>
      <c r="O7" s="11">
        <v>69987</v>
      </c>
      <c r="P7" s="11">
        <f t="shared" si="1"/>
        <v>0</v>
      </c>
    </row>
    <row r="8" spans="2:16" x14ac:dyDescent="0.35">
      <c r="C8" t="s">
        <v>72</v>
      </c>
      <c r="D8" s="11">
        <v>52617</v>
      </c>
      <c r="E8" s="11">
        <v>99433</v>
      </c>
      <c r="F8" s="11">
        <v>185168</v>
      </c>
      <c r="G8" s="11">
        <v>-125242</v>
      </c>
      <c r="H8" s="11">
        <v>211976</v>
      </c>
      <c r="I8" s="11">
        <f t="shared" si="0"/>
        <v>0</v>
      </c>
      <c r="K8" s="11">
        <v>2581</v>
      </c>
      <c r="L8" s="11">
        <v>4960</v>
      </c>
      <c r="M8" s="11">
        <v>9255</v>
      </c>
      <c r="N8" s="11">
        <v>-6385</v>
      </c>
      <c r="O8" s="11">
        <v>10411</v>
      </c>
      <c r="P8" s="11">
        <f t="shared" si="1"/>
        <v>0</v>
      </c>
    </row>
    <row r="9" spans="2:16" x14ac:dyDescent="0.35">
      <c r="C9" t="s">
        <v>73</v>
      </c>
      <c r="D9" s="11">
        <v>-1518</v>
      </c>
      <c r="E9" s="11">
        <v>-10637</v>
      </c>
      <c r="F9" s="11">
        <v>-25614</v>
      </c>
      <c r="G9" s="11">
        <v>-70513</v>
      </c>
      <c r="H9" s="11">
        <v>-108282</v>
      </c>
      <c r="I9" s="11">
        <f t="shared" si="0"/>
        <v>0</v>
      </c>
      <c r="K9" s="11">
        <v>-64</v>
      </c>
      <c r="L9" s="11">
        <v>-531</v>
      </c>
      <c r="M9" s="11">
        <v>-1280</v>
      </c>
      <c r="N9" s="11">
        <v>-3380</v>
      </c>
      <c r="O9" s="11">
        <v>-5255</v>
      </c>
      <c r="P9" s="11">
        <f t="shared" si="1"/>
        <v>0</v>
      </c>
    </row>
    <row r="10" spans="2:16" x14ac:dyDescent="0.35">
      <c r="C10" t="s">
        <v>74</v>
      </c>
      <c r="D10" s="11">
        <v>579779</v>
      </c>
      <c r="E10" s="11">
        <v>518558</v>
      </c>
      <c r="F10" s="11">
        <v>559867</v>
      </c>
      <c r="G10" s="11">
        <v>582780</v>
      </c>
      <c r="H10" s="11">
        <v>2240984</v>
      </c>
      <c r="I10" s="11">
        <f t="shared" si="0"/>
        <v>0</v>
      </c>
      <c r="K10" s="11">
        <v>28532</v>
      </c>
      <c r="L10" s="11">
        <v>25867</v>
      </c>
      <c r="M10" s="11">
        <v>27977</v>
      </c>
      <c r="N10" s="11">
        <v>28092</v>
      </c>
      <c r="O10" s="11">
        <v>110468</v>
      </c>
      <c r="P10" s="11">
        <f t="shared" si="1"/>
        <v>0</v>
      </c>
    </row>
    <row r="11" spans="2:16" x14ac:dyDescent="0.35">
      <c r="C11" t="s">
        <v>75</v>
      </c>
      <c r="D11" s="11">
        <v>29512</v>
      </c>
      <c r="E11" s="11">
        <v>735480</v>
      </c>
      <c r="F11" s="11">
        <v>-18765</v>
      </c>
      <c r="G11" s="11">
        <v>293243</v>
      </c>
      <c r="H11" s="11">
        <v>1039470</v>
      </c>
      <c r="I11" s="11">
        <f t="shared" si="0"/>
        <v>0</v>
      </c>
      <c r="K11" s="11">
        <v>1400</v>
      </c>
      <c r="L11" s="11">
        <v>36622</v>
      </c>
      <c r="M11" s="11">
        <v>-921</v>
      </c>
      <c r="N11" s="11">
        <v>14132</v>
      </c>
      <c r="O11" s="11">
        <v>51233</v>
      </c>
      <c r="P11" s="11">
        <f t="shared" si="1"/>
        <v>0</v>
      </c>
    </row>
    <row r="12" spans="2:16" x14ac:dyDescent="0.35">
      <c r="C12" t="s">
        <v>76</v>
      </c>
      <c r="D12" s="11">
        <v>-345206</v>
      </c>
      <c r="E12" s="11">
        <v>-409724</v>
      </c>
      <c r="F12" s="11">
        <v>552034</v>
      </c>
      <c r="G12" s="11">
        <v>-1863210</v>
      </c>
      <c r="H12" s="11">
        <v>-2066106</v>
      </c>
      <c r="I12" s="11">
        <f t="shared" si="0"/>
        <v>0</v>
      </c>
      <c r="K12" s="11">
        <v>-21719</v>
      </c>
      <c r="L12" s="11">
        <v>-20386</v>
      </c>
      <c r="M12" s="11">
        <v>27610</v>
      </c>
      <c r="N12" s="11">
        <v>-92899</v>
      </c>
      <c r="O12" s="11">
        <v>-107393</v>
      </c>
      <c r="P12" s="11">
        <f t="shared" si="1"/>
        <v>1</v>
      </c>
    </row>
    <row r="13" spans="2:16" x14ac:dyDescent="0.35">
      <c r="C13" t="s">
        <v>77</v>
      </c>
      <c r="D13" s="11">
        <v>-829243</v>
      </c>
      <c r="E13" s="11">
        <v>-1024072</v>
      </c>
      <c r="F13" s="11">
        <v>-677670</v>
      </c>
      <c r="G13" s="11">
        <v>172346</v>
      </c>
      <c r="H13" s="11">
        <v>-2358638</v>
      </c>
      <c r="I13" s="11">
        <f t="shared" si="0"/>
        <v>1</v>
      </c>
      <c r="K13" s="11">
        <v>-40021</v>
      </c>
      <c r="L13" s="11">
        <v>-51058</v>
      </c>
      <c r="M13" s="11">
        <v>-33829</v>
      </c>
      <c r="N13" s="11">
        <v>8224</v>
      </c>
      <c r="O13" s="11">
        <v>-116684</v>
      </c>
      <c r="P13" s="11">
        <f t="shared" si="1"/>
        <v>0</v>
      </c>
    </row>
    <row r="14" spans="2:16" x14ac:dyDescent="0.35">
      <c r="C14" t="s">
        <v>78</v>
      </c>
      <c r="D14" s="11">
        <v>388801</v>
      </c>
      <c r="E14" s="11">
        <v>2089193</v>
      </c>
      <c r="F14" s="11">
        <v>-760450</v>
      </c>
      <c r="G14" s="11">
        <v>1669095</v>
      </c>
      <c r="H14" s="11">
        <v>3386639</v>
      </c>
      <c r="I14" s="11">
        <f t="shared" si="0"/>
        <v>0</v>
      </c>
      <c r="K14" s="11">
        <v>9258</v>
      </c>
      <c r="L14" s="11">
        <v>104968</v>
      </c>
      <c r="M14" s="11">
        <v>-38147</v>
      </c>
      <c r="N14" s="11">
        <v>75768</v>
      </c>
      <c r="O14" s="11">
        <v>151846</v>
      </c>
      <c r="P14" s="11">
        <f t="shared" si="1"/>
        <v>-1</v>
      </c>
    </row>
    <row r="15" spans="2:16" x14ac:dyDescent="0.35">
      <c r="C15" t="s">
        <v>79</v>
      </c>
      <c r="D15" s="11">
        <v>-844144</v>
      </c>
      <c r="E15" s="11">
        <v>-378093</v>
      </c>
      <c r="F15" s="11">
        <v>-107191</v>
      </c>
      <c r="G15" s="11">
        <v>-378681</v>
      </c>
      <c r="H15" s="11">
        <v>-1708109</v>
      </c>
      <c r="I15" s="11">
        <f t="shared" si="0"/>
        <v>0</v>
      </c>
      <c r="K15" s="11">
        <v>-41161</v>
      </c>
      <c r="L15" s="11">
        <v>-18843</v>
      </c>
      <c r="M15" s="11">
        <v>-5358</v>
      </c>
      <c r="N15" s="11">
        <v>-18187</v>
      </c>
      <c r="O15" s="11">
        <v>-83548</v>
      </c>
      <c r="P15" s="11">
        <f t="shared" si="1"/>
        <v>1</v>
      </c>
    </row>
    <row r="16" spans="2:16" x14ac:dyDescent="0.35">
      <c r="C16" t="s">
        <v>80</v>
      </c>
      <c r="D16" s="11">
        <v>-134261</v>
      </c>
      <c r="E16" s="11">
        <v>-49634</v>
      </c>
      <c r="F16" s="11">
        <v>-241412</v>
      </c>
      <c r="G16" s="11">
        <v>292639</v>
      </c>
      <c r="H16" s="11">
        <v>-132667</v>
      </c>
      <c r="I16" s="11">
        <f t="shared" si="0"/>
        <v>1</v>
      </c>
      <c r="K16" s="11">
        <v>-6629</v>
      </c>
      <c r="L16" s="11">
        <v>-2485</v>
      </c>
      <c r="M16" s="11">
        <v>-12077</v>
      </c>
      <c r="N16" s="11">
        <v>14892</v>
      </c>
      <c r="O16" s="11">
        <v>-6298</v>
      </c>
      <c r="P16" s="11">
        <f t="shared" si="1"/>
        <v>1</v>
      </c>
    </row>
    <row r="17" spans="2:16" x14ac:dyDescent="0.35">
      <c r="D17" s="11"/>
      <c r="E17" s="11"/>
      <c r="F17" s="11"/>
      <c r="G17" s="11"/>
      <c r="H17" s="11"/>
      <c r="I17" s="11"/>
      <c r="K17" s="11"/>
      <c r="L17" s="11"/>
      <c r="M17" s="11"/>
      <c r="N17" s="11"/>
      <c r="O17" s="11"/>
      <c r="P17" s="11"/>
    </row>
    <row r="18" spans="2:16" ht="15" thickBot="1" x14ac:dyDescent="0.4">
      <c r="B18" s="17" t="s">
        <v>81</v>
      </c>
      <c r="C18" s="18"/>
      <c r="D18" s="19">
        <v>1974982</v>
      </c>
      <c r="E18" s="19">
        <v>3932649</v>
      </c>
      <c r="F18" s="19">
        <v>2433533</v>
      </c>
      <c r="G18" s="19">
        <v>3873574</v>
      </c>
      <c r="H18" s="19">
        <v>12214740</v>
      </c>
      <c r="I18" s="19">
        <f t="shared" si="0"/>
        <v>2</v>
      </c>
      <c r="K18" s="19">
        <v>83425</v>
      </c>
      <c r="L18" s="19">
        <v>196986</v>
      </c>
      <c r="M18" s="19">
        <v>121551</v>
      </c>
      <c r="N18" s="19">
        <v>179118</v>
      </c>
      <c r="O18" s="19">
        <v>581080</v>
      </c>
      <c r="P18" s="19">
        <f t="shared" si="1"/>
        <v>0</v>
      </c>
    </row>
    <row r="19" spans="2:16" x14ac:dyDescent="0.35">
      <c r="B19" s="5"/>
      <c r="D19" s="21"/>
      <c r="E19" s="21"/>
      <c r="F19" s="21"/>
      <c r="G19" s="21"/>
      <c r="H19" s="21"/>
      <c r="I19" s="21"/>
      <c r="K19" s="21"/>
      <c r="L19" s="21"/>
      <c r="M19" s="21"/>
      <c r="N19" s="21"/>
      <c r="O19" s="21"/>
      <c r="P19" s="21"/>
    </row>
    <row r="20" spans="2:16" x14ac:dyDescent="0.35">
      <c r="B20" s="10" t="s">
        <v>82</v>
      </c>
      <c r="D20" s="11"/>
      <c r="E20" s="11"/>
      <c r="F20" s="11"/>
      <c r="G20" s="11"/>
      <c r="H20" s="11"/>
      <c r="I20" s="11"/>
      <c r="K20" s="11"/>
      <c r="L20" s="11"/>
      <c r="M20" s="11"/>
      <c r="N20" s="11"/>
      <c r="O20" s="11"/>
      <c r="P20" s="11"/>
    </row>
    <row r="21" spans="2:16" x14ac:dyDescent="0.35">
      <c r="C21" t="s">
        <v>83</v>
      </c>
      <c r="D21" s="11">
        <v>-7275</v>
      </c>
      <c r="E21" s="11">
        <v>-1451</v>
      </c>
      <c r="F21" s="11">
        <v>730</v>
      </c>
      <c r="G21" s="11">
        <v>0</v>
      </c>
      <c r="H21" s="11">
        <v>0</v>
      </c>
      <c r="I21" s="11">
        <f t="shared" si="0"/>
        <v>7996</v>
      </c>
      <c r="K21" s="11">
        <v>-366</v>
      </c>
      <c r="L21" s="11">
        <v>-72</v>
      </c>
      <c r="M21" s="11">
        <v>37</v>
      </c>
      <c r="N21" s="11">
        <v>0</v>
      </c>
      <c r="O21" s="11">
        <v>0</v>
      </c>
      <c r="P21" s="11">
        <f t="shared" si="1"/>
        <v>401</v>
      </c>
    </row>
    <row r="22" spans="2:16" x14ac:dyDescent="0.35">
      <c r="C22" t="s">
        <v>84</v>
      </c>
      <c r="D22" s="11">
        <v>33978</v>
      </c>
      <c r="E22" s="11">
        <v>26351</v>
      </c>
      <c r="F22" s="11">
        <v>30247</v>
      </c>
      <c r="G22" s="11">
        <v>23889</v>
      </c>
      <c r="H22" s="11">
        <v>114465</v>
      </c>
      <c r="I22" s="11">
        <f t="shared" si="0"/>
        <v>0</v>
      </c>
      <c r="K22" s="11">
        <v>1678</v>
      </c>
      <c r="L22" s="11">
        <v>1314</v>
      </c>
      <c r="M22" s="11">
        <v>1511</v>
      </c>
      <c r="N22" s="11">
        <v>1147</v>
      </c>
      <c r="O22" s="11">
        <v>5650</v>
      </c>
      <c r="P22" s="11">
        <f t="shared" si="1"/>
        <v>0</v>
      </c>
    </row>
    <row r="23" spans="2:16" x14ac:dyDescent="0.35">
      <c r="C23" t="s">
        <v>85</v>
      </c>
      <c r="D23" s="11">
        <v>-23812</v>
      </c>
      <c r="E23" s="11">
        <v>-53219</v>
      </c>
      <c r="F23" s="11">
        <v>-161824</v>
      </c>
      <c r="G23" s="11">
        <v>-208827</v>
      </c>
      <c r="H23" s="11">
        <v>-447681</v>
      </c>
      <c r="I23" s="11">
        <f t="shared" si="0"/>
        <v>1</v>
      </c>
      <c r="K23" s="11">
        <v>-1163</v>
      </c>
      <c r="L23" s="11">
        <v>-2651</v>
      </c>
      <c r="M23" s="11">
        <v>-8086</v>
      </c>
      <c r="N23" s="11">
        <v>-10067</v>
      </c>
      <c r="O23" s="11">
        <v>-21967</v>
      </c>
      <c r="P23" s="11">
        <f t="shared" si="1"/>
        <v>0</v>
      </c>
    </row>
    <row r="24" spans="2:16" x14ac:dyDescent="0.35">
      <c r="C24" t="s">
        <v>86</v>
      </c>
      <c r="D24" s="11">
        <v>-671742</v>
      </c>
      <c r="E24" s="11">
        <v>-571005</v>
      </c>
      <c r="F24" s="11">
        <v>-919773</v>
      </c>
      <c r="G24" s="11">
        <v>-2059275</v>
      </c>
      <c r="H24" s="11">
        <v>-4221795</v>
      </c>
      <c r="I24" s="11">
        <f t="shared" si="0"/>
        <v>0</v>
      </c>
      <c r="K24" s="11">
        <v>-32737</v>
      </c>
      <c r="L24" s="11">
        <v>-28488</v>
      </c>
      <c r="M24" s="11">
        <v>-45957</v>
      </c>
      <c r="N24" s="11">
        <v>-98791</v>
      </c>
      <c r="O24" s="11">
        <v>-205974</v>
      </c>
      <c r="P24" s="11">
        <f t="shared" si="1"/>
        <v>-1</v>
      </c>
    </row>
    <row r="25" spans="2:16" x14ac:dyDescent="0.35">
      <c r="C25" t="s">
        <v>87</v>
      </c>
      <c r="D25" s="11">
        <v>1518</v>
      </c>
      <c r="E25" s="11">
        <v>10637</v>
      </c>
      <c r="F25" s="11">
        <v>25614</v>
      </c>
      <c r="G25" s="11">
        <v>70513</v>
      </c>
      <c r="H25" s="11">
        <v>108282</v>
      </c>
      <c r="I25" s="11">
        <f t="shared" si="0"/>
        <v>0</v>
      </c>
      <c r="K25" s="11">
        <v>64</v>
      </c>
      <c r="L25" s="11">
        <v>531</v>
      </c>
      <c r="M25" s="11">
        <v>1280</v>
      </c>
      <c r="N25" s="11">
        <v>3380</v>
      </c>
      <c r="O25" s="11">
        <v>5255</v>
      </c>
      <c r="P25" s="11">
        <f t="shared" si="1"/>
        <v>0</v>
      </c>
    </row>
    <row r="26" spans="2:16" x14ac:dyDescent="0.35">
      <c r="C26" t="s">
        <v>88</v>
      </c>
      <c r="D26" s="11">
        <v>0</v>
      </c>
      <c r="E26" s="11">
        <v>0</v>
      </c>
      <c r="F26" s="11">
        <v>24022</v>
      </c>
      <c r="G26" s="11">
        <v>-36536</v>
      </c>
      <c r="H26" s="11">
        <v>-12514</v>
      </c>
      <c r="I26" s="11">
        <f t="shared" si="0"/>
        <v>0</v>
      </c>
      <c r="K26" s="11">
        <v>0</v>
      </c>
      <c r="L26" s="11">
        <v>0</v>
      </c>
      <c r="M26" s="11">
        <v>1198</v>
      </c>
      <c r="N26" s="11">
        <v>-1801</v>
      </c>
      <c r="O26" s="11">
        <v>-603</v>
      </c>
      <c r="P26" s="11">
        <f t="shared" si="1"/>
        <v>0</v>
      </c>
    </row>
    <row r="27" spans="2:16" x14ac:dyDescent="0.35">
      <c r="D27" s="11"/>
      <c r="E27" s="11"/>
      <c r="F27" s="11"/>
      <c r="G27" s="11"/>
      <c r="H27" s="11"/>
      <c r="I27" s="11"/>
      <c r="K27" s="11"/>
      <c r="L27" s="11"/>
      <c r="M27" s="11"/>
      <c r="N27" s="11"/>
      <c r="O27" s="11"/>
      <c r="P27" s="11"/>
    </row>
    <row r="28" spans="2:16" ht="15" thickBot="1" x14ac:dyDescent="0.4">
      <c r="B28" s="17" t="s">
        <v>89</v>
      </c>
      <c r="C28" s="18"/>
      <c r="D28" s="19">
        <v>-667333</v>
      </c>
      <c r="E28" s="19">
        <v>-588687</v>
      </c>
      <c r="F28" s="19">
        <v>-1000984</v>
      </c>
      <c r="G28" s="19">
        <v>-2210236</v>
      </c>
      <c r="H28" s="19">
        <v>-4459243</v>
      </c>
      <c r="I28" s="19">
        <f t="shared" si="0"/>
        <v>7997</v>
      </c>
      <c r="K28" s="19">
        <v>-32524</v>
      </c>
      <c r="L28" s="19">
        <v>-29366</v>
      </c>
      <c r="M28" s="19">
        <v>-50017</v>
      </c>
      <c r="N28" s="19">
        <v>-106132</v>
      </c>
      <c r="O28" s="19">
        <v>-217639</v>
      </c>
      <c r="P28" s="19">
        <f t="shared" si="1"/>
        <v>400</v>
      </c>
    </row>
    <row r="29" spans="2:16" x14ac:dyDescent="0.35">
      <c r="D29" s="11"/>
      <c r="E29" s="11"/>
      <c r="F29" s="11"/>
      <c r="G29" s="11"/>
      <c r="H29" s="11"/>
      <c r="I29" s="11"/>
      <c r="K29" s="11"/>
      <c r="L29" s="11"/>
      <c r="M29" s="11"/>
      <c r="N29" s="11"/>
      <c r="O29" s="11"/>
      <c r="P29" s="11"/>
    </row>
    <row r="30" spans="2:16" x14ac:dyDescent="0.35">
      <c r="B30" s="10" t="s">
        <v>90</v>
      </c>
      <c r="C30" s="12"/>
      <c r="D30" s="11"/>
      <c r="E30" s="11"/>
      <c r="F30" s="11"/>
      <c r="G30" s="11"/>
      <c r="H30" s="11"/>
      <c r="I30" s="11"/>
      <c r="K30" s="11"/>
      <c r="L30" s="11"/>
      <c r="M30" s="11"/>
      <c r="N30" s="11"/>
      <c r="O30" s="11"/>
      <c r="P30" s="11"/>
    </row>
    <row r="31" spans="2:16" x14ac:dyDescent="0.35">
      <c r="C31" t="s">
        <v>91</v>
      </c>
      <c r="D31" s="11">
        <v>24502</v>
      </c>
      <c r="E31" s="11">
        <v>0</v>
      </c>
      <c r="F31" s="11">
        <v>0</v>
      </c>
      <c r="G31" s="11">
        <v>0</v>
      </c>
      <c r="H31" s="11">
        <v>0</v>
      </c>
      <c r="I31" s="11">
        <f t="shared" si="0"/>
        <v>-24502</v>
      </c>
      <c r="K31" s="11">
        <v>1197</v>
      </c>
      <c r="L31" s="11">
        <v>0</v>
      </c>
      <c r="M31" s="11">
        <v>0</v>
      </c>
      <c r="N31" s="11">
        <v>0</v>
      </c>
      <c r="O31" s="11">
        <v>0</v>
      </c>
      <c r="P31" s="11">
        <f t="shared" si="1"/>
        <v>-1197</v>
      </c>
    </row>
    <row r="32" spans="2:16" x14ac:dyDescent="0.35">
      <c r="C32" t="s">
        <v>92</v>
      </c>
      <c r="D32" s="11">
        <v>-3016</v>
      </c>
      <c r="E32" s="11">
        <v>-56312</v>
      </c>
      <c r="F32" s="11">
        <v>-25230</v>
      </c>
      <c r="G32" s="11">
        <v>0</v>
      </c>
      <c r="H32" s="11">
        <v>-61038.001020411</v>
      </c>
      <c r="I32" s="11">
        <f t="shared" si="0"/>
        <v>23519.998979589</v>
      </c>
      <c r="J32">
        <v>61038.001020411</v>
      </c>
      <c r="K32" s="11">
        <v>-148</v>
      </c>
      <c r="L32" s="11">
        <v>-2801</v>
      </c>
      <c r="M32" s="11">
        <v>-1265</v>
      </c>
      <c r="N32" s="11">
        <v>0</v>
      </c>
      <c r="O32" s="11">
        <v>-3128</v>
      </c>
      <c r="P32" s="11">
        <f t="shared" si="1"/>
        <v>1086</v>
      </c>
    </row>
    <row r="33" spans="2:16" x14ac:dyDescent="0.35">
      <c r="C33" t="s">
        <v>93</v>
      </c>
      <c r="D33" s="11">
        <v>-177625</v>
      </c>
      <c r="E33" s="11">
        <v>-187072</v>
      </c>
      <c r="F33" s="11">
        <v>-186418</v>
      </c>
      <c r="G33" s="11">
        <v>-195522</v>
      </c>
      <c r="H33" s="11">
        <v>-746637</v>
      </c>
      <c r="I33" s="11">
        <f t="shared" si="0"/>
        <v>0</v>
      </c>
      <c r="J33" s="11">
        <f>+D32+E32+F32</f>
        <v>-84558</v>
      </c>
      <c r="K33" s="11">
        <v>-8735</v>
      </c>
      <c r="L33" s="11">
        <v>-9331</v>
      </c>
      <c r="M33" s="11">
        <v>-9317</v>
      </c>
      <c r="N33" s="11">
        <v>-9423</v>
      </c>
      <c r="O33" s="11">
        <v>-36805</v>
      </c>
      <c r="P33" s="11">
        <f t="shared" si="1"/>
        <v>1</v>
      </c>
    </row>
    <row r="34" spans="2:16" x14ac:dyDescent="0.35">
      <c r="C34" t="s">
        <v>16</v>
      </c>
      <c r="D34" s="11">
        <v>-350299</v>
      </c>
      <c r="E34" s="11">
        <v>-425320</v>
      </c>
      <c r="F34" s="11">
        <v>-278273</v>
      </c>
      <c r="G34" s="11">
        <v>-137698</v>
      </c>
      <c r="H34" s="11">
        <v>-1191590</v>
      </c>
      <c r="I34" s="11">
        <f t="shared" si="0"/>
        <v>0</v>
      </c>
      <c r="J34" s="11">
        <f>+J32+J33</f>
        <v>-23519.998979589</v>
      </c>
      <c r="K34" s="11">
        <v>-17301</v>
      </c>
      <c r="L34" s="11">
        <v>-21199</v>
      </c>
      <c r="M34" s="11">
        <v>-13907</v>
      </c>
      <c r="N34" s="11">
        <v>-6675</v>
      </c>
      <c r="O34" s="11">
        <v>-59083</v>
      </c>
      <c r="P34" s="11">
        <f t="shared" si="1"/>
        <v>-1</v>
      </c>
    </row>
    <row r="35" spans="2:16" x14ac:dyDescent="0.35">
      <c r="C35" t="s">
        <v>94</v>
      </c>
      <c r="D35" s="11">
        <v>-755503</v>
      </c>
      <c r="E35" s="11">
        <v>-504309</v>
      </c>
      <c r="F35" s="11">
        <v>-333236</v>
      </c>
      <c r="G35" s="11">
        <v>-553616</v>
      </c>
      <c r="H35" s="11">
        <v>-2146663</v>
      </c>
      <c r="I35" s="11">
        <f t="shared" si="0"/>
        <v>1</v>
      </c>
      <c r="K35" s="11">
        <v>-36931</v>
      </c>
      <c r="L35" s="11">
        <v>-25091</v>
      </c>
      <c r="M35" s="11">
        <v>-16663</v>
      </c>
      <c r="N35" s="11">
        <v>-26646</v>
      </c>
      <c r="O35" s="11">
        <v>-105331</v>
      </c>
      <c r="P35" s="11">
        <f t="shared" si="1"/>
        <v>0</v>
      </c>
    </row>
    <row r="36" spans="2:16" x14ac:dyDescent="0.35">
      <c r="C36" t="s">
        <v>95</v>
      </c>
      <c r="D36" s="11">
        <v>-986250</v>
      </c>
      <c r="E36" s="11">
        <v>-1030125</v>
      </c>
      <c r="F36" s="11">
        <v>0</v>
      </c>
      <c r="G36" s="11">
        <v>-1024885</v>
      </c>
      <c r="H36" s="11">
        <v>-3041260</v>
      </c>
      <c r="I36" s="11">
        <f t="shared" si="0"/>
        <v>0</v>
      </c>
      <c r="K36" s="11">
        <v>-49554</v>
      </c>
      <c r="L36" s="11">
        <v>-51226</v>
      </c>
      <c r="M36" s="11">
        <v>0</v>
      </c>
      <c r="N36" s="11">
        <v>-50062</v>
      </c>
      <c r="O36" s="11">
        <v>-150841</v>
      </c>
      <c r="P36" s="11">
        <f t="shared" si="1"/>
        <v>1</v>
      </c>
    </row>
    <row r="37" spans="2:16" x14ac:dyDescent="0.35">
      <c r="D37" s="11"/>
      <c r="E37" s="11"/>
      <c r="F37" s="11"/>
      <c r="G37" s="11"/>
      <c r="H37" s="11"/>
      <c r="I37" s="11"/>
      <c r="K37" s="11"/>
      <c r="L37" s="11"/>
      <c r="M37" s="11"/>
      <c r="N37" s="11"/>
      <c r="O37" s="11"/>
      <c r="P37" s="11"/>
    </row>
    <row r="38" spans="2:16" ht="15" thickBot="1" x14ac:dyDescent="0.4">
      <c r="B38" s="17" t="s">
        <v>96</v>
      </c>
      <c r="C38" s="18"/>
      <c r="D38" s="19">
        <v>-2248191</v>
      </c>
      <c r="E38" s="19">
        <v>-2203138</v>
      </c>
      <c r="F38" s="19">
        <v>-823157</v>
      </c>
      <c r="G38" s="19">
        <v>-1911721</v>
      </c>
      <c r="H38" s="19">
        <f>SUM(H31:H36)</f>
        <v>-7187188.001020411</v>
      </c>
      <c r="I38" s="19">
        <f t="shared" si="0"/>
        <v>-981.00102041102946</v>
      </c>
      <c r="K38" s="19">
        <v>-111472</v>
      </c>
      <c r="L38" s="19">
        <v>-109648</v>
      </c>
      <c r="M38" s="19">
        <v>-41152</v>
      </c>
      <c r="N38" s="19">
        <v>-92806</v>
      </c>
      <c r="O38" s="19">
        <v>-355188</v>
      </c>
      <c r="P38" s="19">
        <f t="shared" si="1"/>
        <v>-110</v>
      </c>
    </row>
    <row r="39" spans="2:16" ht="15" thickBot="1" x14ac:dyDescent="0.4">
      <c r="D39" s="11"/>
      <c r="E39" s="11"/>
      <c r="F39" s="11"/>
      <c r="G39" s="11"/>
      <c r="H39" s="11"/>
      <c r="I39" s="11">
        <f t="shared" si="0"/>
        <v>0</v>
      </c>
      <c r="K39" s="11"/>
      <c r="L39" s="11"/>
      <c r="M39" s="11"/>
      <c r="N39" s="11"/>
      <c r="O39" s="11"/>
      <c r="P39" s="11">
        <f t="shared" si="1"/>
        <v>0</v>
      </c>
    </row>
    <row r="40" spans="2:16" ht="15" thickBot="1" x14ac:dyDescent="0.4">
      <c r="B40" s="14" t="s">
        <v>97</v>
      </c>
      <c r="C40" s="14"/>
      <c r="D40" s="15">
        <v>-940542</v>
      </c>
      <c r="E40" s="15">
        <v>1140824</v>
      </c>
      <c r="F40" s="15">
        <v>609392</v>
      </c>
      <c r="G40" s="15">
        <v>-248383</v>
      </c>
      <c r="H40" s="15">
        <f>+H18+H28+H38</f>
        <v>568308.99897958897</v>
      </c>
      <c r="I40" s="15">
        <f t="shared" si="0"/>
        <v>7017.9989795889705</v>
      </c>
      <c r="K40" s="15">
        <v>-60571</v>
      </c>
      <c r="L40" s="15">
        <v>57972</v>
      </c>
      <c r="M40" s="15">
        <v>30382</v>
      </c>
      <c r="N40" s="15">
        <v>-19820</v>
      </c>
      <c r="O40" s="15">
        <v>8253</v>
      </c>
      <c r="P40" s="15">
        <f t="shared" si="1"/>
        <v>290</v>
      </c>
    </row>
    <row r="41" spans="2:16" x14ac:dyDescent="0.35">
      <c r="C41" t="s">
        <v>98</v>
      </c>
      <c r="D41" s="11">
        <v>19662</v>
      </c>
      <c r="E41" s="11">
        <v>-455116</v>
      </c>
      <c r="F41" s="11">
        <v>176302</v>
      </c>
      <c r="G41" s="11">
        <v>253229</v>
      </c>
      <c r="H41" s="11">
        <v>-12941</v>
      </c>
      <c r="I41" s="11">
        <f t="shared" si="0"/>
        <v>-7018</v>
      </c>
      <c r="K41" s="11">
        <v>-10137</v>
      </c>
      <c r="L41" s="11">
        <v>6885</v>
      </c>
      <c r="M41" s="11">
        <v>-11798</v>
      </c>
      <c r="N41" s="11">
        <v>8867</v>
      </c>
      <c r="O41" s="11">
        <v>-6473</v>
      </c>
      <c r="P41" s="11">
        <f t="shared" si="1"/>
        <v>-290</v>
      </c>
    </row>
    <row r="42" spans="2:16" ht="15" thickBot="1" x14ac:dyDescent="0.4">
      <c r="C42" t="s">
        <v>99</v>
      </c>
      <c r="D42" s="11">
        <v>16300838</v>
      </c>
      <c r="E42" s="11">
        <v>15379958</v>
      </c>
      <c r="F42" s="11">
        <v>16065666</v>
      </c>
      <c r="G42" s="11">
        <v>16851360</v>
      </c>
      <c r="H42" s="11">
        <v>16300838</v>
      </c>
      <c r="I42" s="11"/>
      <c r="K42" s="11">
        <v>817138</v>
      </c>
      <c r="L42" s="11">
        <v>746430</v>
      </c>
      <c r="M42" s="11">
        <v>811287</v>
      </c>
      <c r="N42" s="11">
        <v>829871</v>
      </c>
      <c r="O42" s="11">
        <v>817138</v>
      </c>
      <c r="P42" s="11"/>
    </row>
    <row r="43" spans="2:16" ht="15" thickBot="1" x14ac:dyDescent="0.4">
      <c r="B43" s="39" t="s">
        <v>100</v>
      </c>
      <c r="C43" s="39"/>
      <c r="D43" s="40">
        <v>15379958</v>
      </c>
      <c r="E43" s="40">
        <v>16065666</v>
      </c>
      <c r="F43" s="40">
        <v>16851360</v>
      </c>
      <c r="G43" s="40">
        <v>16856206</v>
      </c>
      <c r="H43" s="40">
        <v>16856206</v>
      </c>
      <c r="I43" s="40"/>
      <c r="K43" s="40">
        <v>746430</v>
      </c>
      <c r="L43" s="40">
        <v>811287</v>
      </c>
      <c r="M43" s="40">
        <v>829871</v>
      </c>
      <c r="N43" s="40">
        <v>818918</v>
      </c>
      <c r="O43" s="40">
        <v>818918</v>
      </c>
      <c r="P43" s="40"/>
    </row>
  </sheetData>
  <pageMargins left="0.7" right="0.7" top="0.75" bottom="0.75" header="0.3" footer="0.3"/>
  <headerFooter>
    <oddFooter>&amp;L_x000D_&amp;1#&amp;"Calibri"&amp;10&amp;K000000 Confidential Information</oddFooter>
  </headerFooter>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43CA087D10F941B712004408200782" ma:contentTypeVersion="18" ma:contentTypeDescription="Create a new document." ma:contentTypeScope="" ma:versionID="2b646935391b1fc0c8d7d9da7bda2078">
  <xsd:schema xmlns:xsd="http://www.w3.org/2001/XMLSchema" xmlns:xs="http://www.w3.org/2001/XMLSchema" xmlns:p="http://schemas.microsoft.com/office/2006/metadata/properties" xmlns:ns2="79f88a23-0111-4a71-b35c-fdfc3e161c5b" xmlns:ns3="3dc4325e-5098-4708-b002-ecde2798cc03" targetNamespace="http://schemas.microsoft.com/office/2006/metadata/properties" ma:root="true" ma:fieldsID="f33465a7184f7306a7242bf5899d43c9" ns2:_="" ns3:_="">
    <xsd:import namespace="79f88a23-0111-4a71-b35c-fdfc3e161c5b"/>
    <xsd:import namespace="3dc4325e-5098-4708-b002-ecde2798cc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f88a23-0111-4a71-b35c-fdfc3e161c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a47e9d4-1227-44e0-95dc-0485e9520770"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c4325e-5098-4708-b002-ecde2798cc0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7804a03-d4ce-4c8f-bafa-7505358cc54b}" ma:internalName="TaxCatchAll" ma:showField="CatchAllData" ma:web="3dc4325e-5098-4708-b002-ecde2798cc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9f88a23-0111-4a71-b35c-fdfc3e161c5b">
      <Terms xmlns="http://schemas.microsoft.com/office/infopath/2007/PartnerControls"/>
    </lcf76f155ced4ddcb4097134ff3c332f>
    <TaxCatchAll xmlns="3dc4325e-5098-4708-b002-ecde2798cc03" xsi:nil="true"/>
  </documentManagement>
</p:properties>
</file>

<file path=customXml/itemProps1.xml><?xml version="1.0" encoding="utf-8"?>
<ds:datastoreItem xmlns:ds="http://schemas.openxmlformats.org/officeDocument/2006/customXml" ds:itemID="{AB94214A-DCFD-415B-A473-68C6BF4E5CB8}">
  <ds:schemaRefs>
    <ds:schemaRef ds:uri="http://schemas.microsoft.com/sharepoint/v3/contenttype/forms"/>
  </ds:schemaRefs>
</ds:datastoreItem>
</file>

<file path=customXml/itemProps2.xml><?xml version="1.0" encoding="utf-8"?>
<ds:datastoreItem xmlns:ds="http://schemas.openxmlformats.org/officeDocument/2006/customXml" ds:itemID="{A2DA7754-9E5C-44D6-A669-C9B27585E87F}"/>
</file>

<file path=customXml/itemProps3.xml><?xml version="1.0" encoding="utf-8"?>
<ds:datastoreItem xmlns:ds="http://schemas.openxmlformats.org/officeDocument/2006/customXml" ds:itemID="{6C650359-6659-45E1-A391-D29C0CC8AB85}">
  <ds:schemaRefs>
    <ds:schemaRef ds:uri="http://purl.org/dc/elements/1.1/"/>
    <ds:schemaRef ds:uri="http://purl.org/dc/dcmitype/"/>
    <ds:schemaRef ds:uri="http://schemas.microsoft.com/office/infopath/2007/PartnerControls"/>
    <ds:schemaRef ds:uri="http://www.w3.org/XML/1998/namespace"/>
    <ds:schemaRef ds:uri="http://schemas.openxmlformats.org/package/2006/metadata/core-properties"/>
    <ds:schemaRef ds:uri="6bbf0e65-5fa2-4bc8-a36d-53ef43e40b10"/>
    <ds:schemaRef ds:uri="http://schemas.microsoft.com/office/2006/documentManagement/typ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BG Trim ESP</vt:lpstr>
      <vt:lpstr>ER Trim ESP</vt:lpstr>
      <vt:lpstr>FE Trim ESP</vt:lpstr>
      <vt:lpstr>Sheet1</vt:lpstr>
      <vt:lpstr>'BG Trim ESP'!Print_Area</vt:lpstr>
      <vt:lpstr>'ER Trim ESP'!Print_Area</vt:lpstr>
      <vt:lpstr>'FE Trim ESP'!Print_Area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Márquez Leal, Alfredo</dc:creator>
  <cp:lastModifiedBy>Martinez Serna, Marian Rebeca</cp:lastModifiedBy>
  <cp:lastPrinted>2024-10-15T22:33:51Z</cp:lastPrinted>
  <dcterms:created xsi:type="dcterms:W3CDTF">2020-04-09T23:53:17Z</dcterms:created>
  <dcterms:modified xsi:type="dcterms:W3CDTF">2024-10-26T03:44:07Z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ce3cda4c-9eb1-47d3-8829-ea69ba1e0bb5</vt:lpwstr>
  </property>
  <property fmtid="{D5CDD505-2E9C-101B-9397-08002B2CF9AE}" pid="3" name="Workbook type">
    <vt:lpwstr>Custom</vt:lpwstr>
  </property>
  <property fmtid="{D5CDD505-2E9C-101B-9397-08002B2CF9AE}" pid="4" name="Workbook version">
    <vt:lpwstr>Custom</vt:lpwstr>
  </property>
  <property fmtid="{D5CDD505-2E9C-101B-9397-08002B2CF9AE}" pid="5" name="TitusGUID">
    <vt:lpwstr>3b9d96a8-92c9-4b0f-b7a2-75e01fe9ddf3</vt:lpwstr>
  </property>
  <property fmtid="{D5CDD505-2E9C-101B-9397-08002B2CF9AE}" pid="6" name="Classification">
    <vt:lpwstr>Confidential</vt:lpwstr>
  </property>
  <property fmtid="{D5CDD505-2E9C-101B-9397-08002B2CF9AE}" pid="7" name="ContentTypeId">
    <vt:lpwstr>0x010100F843CA087D10F941B712004408200782</vt:lpwstr>
  </property>
  <property fmtid="{D5CDD505-2E9C-101B-9397-08002B2CF9AE}" pid="8" name="MSIP_Label_8ecedeed-6518-4b8e-aae0-88c2b4bb23ef_Enabled">
    <vt:lpwstr>true</vt:lpwstr>
  </property>
  <property fmtid="{D5CDD505-2E9C-101B-9397-08002B2CF9AE}" pid="9" name="MSIP_Label_8ecedeed-6518-4b8e-aae0-88c2b4bb23ef_SetDate">
    <vt:lpwstr>2021-07-19T23:05:42Z</vt:lpwstr>
  </property>
  <property fmtid="{D5CDD505-2E9C-101B-9397-08002B2CF9AE}" pid="10" name="MSIP_Label_8ecedeed-6518-4b8e-aae0-88c2b4bb23ef_Method">
    <vt:lpwstr>Privileged</vt:lpwstr>
  </property>
  <property fmtid="{D5CDD505-2E9C-101B-9397-08002B2CF9AE}" pid="11" name="MSIP_Label_8ecedeed-6518-4b8e-aae0-88c2b4bb23ef_Name">
    <vt:lpwstr>8ecedeed-6518-4b8e-aae0-88c2b4bb23ef</vt:lpwstr>
  </property>
  <property fmtid="{D5CDD505-2E9C-101B-9397-08002B2CF9AE}" pid="12" name="MSIP_Label_8ecedeed-6518-4b8e-aae0-88c2b4bb23ef_SiteId">
    <vt:lpwstr>592525eb-cd84-4131-ab15-45e8736db6c3</vt:lpwstr>
  </property>
  <property fmtid="{D5CDD505-2E9C-101B-9397-08002B2CF9AE}" pid="13" name="MSIP_Label_8ecedeed-6518-4b8e-aae0-88c2b4bb23ef_ActionId">
    <vt:lpwstr>67582509-51c2-4a53-99e2-9e9c83cbd150</vt:lpwstr>
  </property>
  <property fmtid="{D5CDD505-2E9C-101B-9397-08002B2CF9AE}" pid="14" name="MSIP_Label_8ecedeed-6518-4b8e-aae0-88c2b4bb23ef_ContentBits">
    <vt:lpwstr>2</vt:lpwstr>
  </property>
  <property fmtid="{D5CDD505-2E9C-101B-9397-08002B2CF9AE}" pid="15" name="CustomUiType">
    <vt:lpwstr>2</vt:lpwstr>
  </property>
  <property fmtid="{D5CDD505-2E9C-101B-9397-08002B2CF9AE}" pid="16" name="MSIP_Label_608e5190-04f9-4441-aec9-827407247a1c_Enabled">
    <vt:lpwstr>true</vt:lpwstr>
  </property>
  <property fmtid="{D5CDD505-2E9C-101B-9397-08002B2CF9AE}" pid="17" name="MSIP_Label_608e5190-04f9-4441-aec9-827407247a1c_SetDate">
    <vt:lpwstr>2023-10-11T23:07:15Z</vt:lpwstr>
  </property>
  <property fmtid="{D5CDD505-2E9C-101B-9397-08002B2CF9AE}" pid="18" name="MSIP_Label_608e5190-04f9-4441-aec9-827407247a1c_Method">
    <vt:lpwstr>Standard</vt:lpwstr>
  </property>
  <property fmtid="{D5CDD505-2E9C-101B-9397-08002B2CF9AE}" pid="19" name="MSIP_Label_608e5190-04f9-4441-aec9-827407247a1c_Name">
    <vt:lpwstr>Confidential_Sigma</vt:lpwstr>
  </property>
  <property fmtid="{D5CDD505-2E9C-101B-9397-08002B2CF9AE}" pid="20" name="MSIP_Label_608e5190-04f9-4441-aec9-827407247a1c_SiteId">
    <vt:lpwstr>3205c38a-2aa0-4681-8dc0-61687b1d331b</vt:lpwstr>
  </property>
  <property fmtid="{D5CDD505-2E9C-101B-9397-08002B2CF9AE}" pid="21" name="MSIP_Label_608e5190-04f9-4441-aec9-827407247a1c_ActionId">
    <vt:lpwstr>01516bb9-beb1-4497-9a51-e82705d6bb0d</vt:lpwstr>
  </property>
  <property fmtid="{D5CDD505-2E9C-101B-9397-08002B2CF9AE}" pid="22" name="MSIP_Label_608e5190-04f9-4441-aec9-827407247a1c_ContentBits">
    <vt:lpwstr>2</vt:lpwstr>
  </property>
  <property fmtid="{D5CDD505-2E9C-101B-9397-08002B2CF9AE}" pid="23" name="MediaServiceImageTags">
    <vt:lpwstr/>
  </property>
</Properties>
</file>